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8" windowWidth="15120" windowHeight="8016"/>
  </bookViews>
  <sheets>
    <sheet name="100Wurf" sheetId="1" r:id="rId1"/>
    <sheet name="Ersatz" sheetId="6" r:id="rId2"/>
    <sheet name="Pz-Berechnung" sheetId="4" r:id="rId3"/>
  </sheets>
  <calcPr calcId="125725"/>
</workbook>
</file>

<file path=xl/calcChain.xml><?xml version="1.0" encoding="utf-8"?>
<calcChain xmlns="http://schemas.openxmlformats.org/spreadsheetml/2006/main">
  <c r="F13" i="4"/>
  <c r="F12"/>
  <c r="F11"/>
  <c r="F10"/>
  <c r="C14" l="1"/>
  <c r="BF21" i="1" l="1"/>
  <c r="BC21"/>
  <c r="AZ21"/>
  <c r="BI20"/>
  <c r="A17" i="4" s="1"/>
  <c r="BI19" i="1"/>
  <c r="A16" i="4" s="1"/>
  <c r="BI18" i="1"/>
  <c r="A15" i="4" s="1"/>
  <c r="BI17" i="1"/>
  <c r="A14" i="4" s="1"/>
  <c r="Y7" i="1"/>
  <c r="V21"/>
  <c r="S21"/>
  <c r="P21"/>
  <c r="BF11"/>
  <c r="BC11"/>
  <c r="AZ11"/>
  <c r="V11"/>
  <c r="S11"/>
  <c r="P11"/>
  <c r="BI21" l="1"/>
  <c r="D17" i="4"/>
  <c r="B23" s="1"/>
  <c r="C10"/>
  <c r="Y20" i="1"/>
  <c r="A13" i="4" s="1"/>
  <c r="Y19" i="1"/>
  <c r="A12" i="4" s="1"/>
  <c r="Y18" i="1"/>
  <c r="A11" i="4" s="1"/>
  <c r="Y17" i="1"/>
  <c r="BI8"/>
  <c r="BI9"/>
  <c r="BI10"/>
  <c r="BI7"/>
  <c r="Y8"/>
  <c r="Y9"/>
  <c r="Y10"/>
  <c r="Y21" l="1"/>
  <c r="BI11"/>
  <c r="A2" i="4"/>
  <c r="Y11" i="1"/>
  <c r="A10" i="4"/>
  <c r="D13" s="1"/>
  <c r="B22" s="1"/>
  <c r="A6"/>
  <c r="A7"/>
  <c r="A8"/>
  <c r="A9"/>
  <c r="F15" l="1"/>
  <c r="F17"/>
  <c r="D9"/>
  <c r="B21" s="1"/>
  <c r="A5"/>
  <c r="F5" s="1"/>
  <c r="A4"/>
  <c r="F9" s="1"/>
  <c r="A3"/>
  <c r="F16" s="1"/>
  <c r="F8" l="1"/>
  <c r="F7"/>
  <c r="F6"/>
  <c r="F4"/>
  <c r="F2"/>
  <c r="F3"/>
  <c r="F14"/>
  <c r="D5"/>
  <c r="G12" l="1"/>
  <c r="G2"/>
  <c r="G15"/>
  <c r="G17"/>
  <c r="G16"/>
  <c r="G14"/>
  <c r="G7"/>
  <c r="G3"/>
  <c r="G9"/>
  <c r="G11"/>
  <c r="P11" s="1"/>
  <c r="G10"/>
  <c r="G8"/>
  <c r="G5"/>
  <c r="G6"/>
  <c r="G13"/>
  <c r="G4"/>
  <c r="B20"/>
  <c r="C2"/>
  <c r="C6"/>
  <c r="F20" l="1"/>
  <c r="F23"/>
  <c r="F21"/>
  <c r="F22"/>
  <c r="Q15"/>
  <c r="O15"/>
  <c r="M15"/>
  <c r="K15"/>
  <c r="V15" s="1"/>
  <c r="I15"/>
  <c r="T15" s="1"/>
  <c r="P15"/>
  <c r="L15"/>
  <c r="R15"/>
  <c r="N15"/>
  <c r="J15"/>
  <c r="U15" s="1"/>
  <c r="H15"/>
  <c r="Q17"/>
  <c r="O17"/>
  <c r="M17"/>
  <c r="K17"/>
  <c r="V17" s="1"/>
  <c r="I17"/>
  <c r="T17" s="1"/>
  <c r="R17"/>
  <c r="P17"/>
  <c r="N17"/>
  <c r="J17"/>
  <c r="U17" s="1"/>
  <c r="L17"/>
  <c r="H17"/>
  <c r="Q16"/>
  <c r="O16"/>
  <c r="M16"/>
  <c r="K16"/>
  <c r="V16" s="1"/>
  <c r="I16"/>
  <c r="T16" s="1"/>
  <c r="R16"/>
  <c r="P16"/>
  <c r="N16"/>
  <c r="L16"/>
  <c r="J16"/>
  <c r="U16" s="1"/>
  <c r="H16"/>
  <c r="L14"/>
  <c r="H14"/>
  <c r="P14"/>
  <c r="Q14"/>
  <c r="O14"/>
  <c r="M14"/>
  <c r="K14"/>
  <c r="V14" s="1"/>
  <c r="I14"/>
  <c r="T14" s="1"/>
  <c r="R14"/>
  <c r="N14"/>
  <c r="J14"/>
  <c r="U14" s="1"/>
  <c r="N11"/>
  <c r="L11"/>
  <c r="Q11"/>
  <c r="J11"/>
  <c r="U11" s="1"/>
  <c r="O11"/>
  <c r="H11"/>
  <c r="M11"/>
  <c r="K11"/>
  <c r="V11" s="1"/>
  <c r="I11"/>
  <c r="T11" s="1"/>
  <c r="R11"/>
  <c r="P2"/>
  <c r="J2"/>
  <c r="U2" s="1"/>
  <c r="Q2"/>
  <c r="O2"/>
  <c r="M2"/>
  <c r="K2"/>
  <c r="V2" s="1"/>
  <c r="I2"/>
  <c r="T2" s="1"/>
  <c r="R2"/>
  <c r="N2"/>
  <c r="L2"/>
  <c r="H2"/>
  <c r="R8"/>
  <c r="P8"/>
  <c r="N8"/>
  <c r="L8"/>
  <c r="J8"/>
  <c r="U8" s="1"/>
  <c r="H8"/>
  <c r="M8"/>
  <c r="K8"/>
  <c r="V8" s="1"/>
  <c r="O8"/>
  <c r="I8"/>
  <c r="T8" s="1"/>
  <c r="Q8"/>
  <c r="Q10"/>
  <c r="R10"/>
  <c r="P10"/>
  <c r="N10"/>
  <c r="L10"/>
  <c r="J10"/>
  <c r="U10" s="1"/>
  <c r="H10"/>
  <c r="O10"/>
  <c r="M10"/>
  <c r="K10"/>
  <c r="V10" s="1"/>
  <c r="I10"/>
  <c r="T10" s="1"/>
  <c r="Q4"/>
  <c r="O4"/>
  <c r="M4"/>
  <c r="K4"/>
  <c r="V4" s="1"/>
  <c r="I4"/>
  <c r="T4" s="1"/>
  <c r="P4"/>
  <c r="J4"/>
  <c r="U4" s="1"/>
  <c r="H4"/>
  <c r="R4"/>
  <c r="N4"/>
  <c r="L4"/>
  <c r="H13"/>
  <c r="R13"/>
  <c r="P13"/>
  <c r="N13"/>
  <c r="L13"/>
  <c r="J13"/>
  <c r="U13" s="1"/>
  <c r="Q13"/>
  <c r="O13"/>
  <c r="M13"/>
  <c r="K13"/>
  <c r="V13" s="1"/>
  <c r="I13"/>
  <c r="T13" s="1"/>
  <c r="L6"/>
  <c r="J6"/>
  <c r="U6" s="1"/>
  <c r="H6"/>
  <c r="R6"/>
  <c r="N6"/>
  <c r="Q6"/>
  <c r="O6"/>
  <c r="M6"/>
  <c r="K6"/>
  <c r="V6" s="1"/>
  <c r="I6"/>
  <c r="T6" s="1"/>
  <c r="P6"/>
  <c r="Q9"/>
  <c r="O9"/>
  <c r="I9"/>
  <c r="T9" s="1"/>
  <c r="R9"/>
  <c r="P9"/>
  <c r="N9"/>
  <c r="L9"/>
  <c r="J9"/>
  <c r="U9" s="1"/>
  <c r="H9"/>
  <c r="M9"/>
  <c r="K9"/>
  <c r="V9" s="1"/>
  <c r="Q12"/>
  <c r="O12"/>
  <c r="M12"/>
  <c r="K12"/>
  <c r="V12" s="1"/>
  <c r="I12"/>
  <c r="T12" s="1"/>
  <c r="P12"/>
  <c r="H12"/>
  <c r="R12"/>
  <c r="N12"/>
  <c r="L12"/>
  <c r="J12"/>
  <c r="U12" s="1"/>
  <c r="O3"/>
  <c r="M3"/>
  <c r="I3"/>
  <c r="T3" s="1"/>
  <c r="Q3"/>
  <c r="K3"/>
  <c r="V3" s="1"/>
  <c r="R3"/>
  <c r="P3"/>
  <c r="N3"/>
  <c r="L3"/>
  <c r="J3"/>
  <c r="U3" s="1"/>
  <c r="H3"/>
  <c r="R7"/>
  <c r="P7"/>
  <c r="N7"/>
  <c r="L7"/>
  <c r="J7"/>
  <c r="U7" s="1"/>
  <c r="H7"/>
  <c r="Q7"/>
  <c r="O7"/>
  <c r="M7"/>
  <c r="K7"/>
  <c r="V7" s="1"/>
  <c r="I7"/>
  <c r="T7" s="1"/>
  <c r="L5"/>
  <c r="J5"/>
  <c r="U5" s="1"/>
  <c r="Q5"/>
  <c r="O5"/>
  <c r="M5"/>
  <c r="K5"/>
  <c r="V5" s="1"/>
  <c r="I5"/>
  <c r="T5" s="1"/>
  <c r="R5"/>
  <c r="P5"/>
  <c r="N5"/>
  <c r="H5"/>
  <c r="S5" l="1"/>
  <c r="B5" s="1"/>
  <c r="AB10" i="1" s="1"/>
  <c r="S7" i="4"/>
  <c r="B7" s="1"/>
  <c r="BL8" i="1" s="1"/>
  <c r="S4" i="4"/>
  <c r="B4" s="1"/>
  <c r="AB9" i="1" s="1"/>
  <c r="S8" i="4"/>
  <c r="B8" s="1"/>
  <c r="S9"/>
  <c r="B9" s="1"/>
  <c r="BL10" i="1" s="1"/>
  <c r="S6" i="4"/>
  <c r="B6" s="1"/>
  <c r="BL7" i="1" s="1"/>
  <c r="S3" i="4"/>
  <c r="B3" s="1"/>
  <c r="AB8" i="1" s="1"/>
  <c r="S2" i="4"/>
  <c r="B2" s="1"/>
  <c r="AB7" i="1" s="1"/>
  <c r="S12" i="4"/>
  <c r="B12" s="1"/>
  <c r="S11"/>
  <c r="B11" s="1"/>
  <c r="S13"/>
  <c r="B13" s="1"/>
  <c r="S10"/>
  <c r="B10" s="1"/>
  <c r="G21"/>
  <c r="K21" s="1"/>
  <c r="S16"/>
  <c r="B16" s="1"/>
  <c r="BL19" i="1" s="1"/>
  <c r="S14" i="4"/>
  <c r="B14" s="1"/>
  <c r="BL17" i="1" s="1"/>
  <c r="S15" i="4"/>
  <c r="B15" s="1"/>
  <c r="BL18" i="1" s="1"/>
  <c r="G23" i="4"/>
  <c r="K23" s="1"/>
  <c r="G22"/>
  <c r="S17"/>
  <c r="B17" s="1"/>
  <c r="BL20" i="1" s="1"/>
  <c r="G20" i="4"/>
  <c r="K20" s="1"/>
  <c r="AB20" i="1"/>
  <c r="AB17"/>
  <c r="AB19"/>
  <c r="AB18"/>
  <c r="BL9"/>
  <c r="J21" i="4" l="1"/>
  <c r="I22"/>
  <c r="K22"/>
  <c r="H23"/>
  <c r="I23"/>
  <c r="J23"/>
  <c r="I21"/>
  <c r="H21"/>
  <c r="J22"/>
  <c r="H22"/>
  <c r="I20"/>
  <c r="H20"/>
  <c r="J20"/>
  <c r="C23" l="1"/>
  <c r="BO17" i="1" s="1"/>
  <c r="C21" i="4"/>
  <c r="BO7" i="1" s="1"/>
  <c r="C22" i="4"/>
  <c r="C20"/>
  <c r="AE7" i="1" s="1"/>
  <c r="AE17" l="1"/>
</calcChain>
</file>

<file path=xl/comments1.xml><?xml version="1.0" encoding="utf-8"?>
<comments xmlns="http://schemas.openxmlformats.org/spreadsheetml/2006/main">
  <authors>
    <author>Autor</author>
  </authors>
  <commentList>
    <comment ref="X1" authorId="0">
      <text>
        <r>
          <rPr>
            <b/>
            <sz val="8"/>
            <color indexed="81"/>
            <rFont val="Tahoma"/>
            <family val="2"/>
          </rPr>
          <t>gleiches Ergebnis zählen Mannschaften</t>
        </r>
      </text>
    </comment>
  </commentList>
</comments>
</file>

<file path=xl/sharedStrings.xml><?xml version="1.0" encoding="utf-8"?>
<sst xmlns="http://schemas.openxmlformats.org/spreadsheetml/2006/main" count="133" uniqueCount="42">
  <si>
    <t>Name, Vorname</t>
  </si>
  <si>
    <t>Volle</t>
  </si>
  <si>
    <t>Abr.</t>
  </si>
  <si>
    <t>FW</t>
  </si>
  <si>
    <t>Gesamt</t>
  </si>
  <si>
    <t>Ort / Bahnanlage:</t>
  </si>
  <si>
    <t>Spielklasse:</t>
  </si>
  <si>
    <t>Datum:</t>
  </si>
  <si>
    <t>Kreiskeglerverein Mittleres Erzgebirge e. V.</t>
  </si>
  <si>
    <t xml:space="preserve">Gesamt </t>
  </si>
  <si>
    <t>Platzz.</t>
  </si>
  <si>
    <t>Bahn/Kugelmaterial in Ordnung</t>
  </si>
  <si>
    <t>Pässe in Ordnung</t>
  </si>
  <si>
    <t>Protest</t>
  </si>
  <si>
    <t>Verletzung</t>
  </si>
  <si>
    <t>Verwarnung</t>
  </si>
  <si>
    <t>Sonstiges</t>
  </si>
  <si>
    <t>Pass-Nr.</t>
  </si>
  <si>
    <t>Punkte</t>
  </si>
  <si>
    <t>Platzziffernberechnung</t>
  </si>
  <si>
    <t>Besondere Vorkommnisse:</t>
  </si>
  <si>
    <t>E1</t>
  </si>
  <si>
    <t>Name des Aktiven:</t>
  </si>
  <si>
    <t>E2</t>
  </si>
  <si>
    <t>Aus Gemeinschaft:</t>
  </si>
  <si>
    <t>Pass-Nr.:                                                     Geburtsdatum:</t>
  </si>
  <si>
    <t>Spielgenehmigung(Klasse/Mannschaft):</t>
  </si>
  <si>
    <t>Bemerkungen:</t>
  </si>
  <si>
    <t>E3</t>
  </si>
  <si>
    <t>E4</t>
  </si>
  <si>
    <t>E5</t>
  </si>
  <si>
    <t>E6</t>
  </si>
  <si>
    <t>E7</t>
  </si>
  <si>
    <t>E8</t>
  </si>
  <si>
    <t>Raum für sonstige Eintragungen:</t>
  </si>
  <si>
    <t>ja</t>
  </si>
  <si>
    <t>nein</t>
  </si>
  <si>
    <t>Davon in dieser Staffel:</t>
  </si>
  <si>
    <t xml:space="preserve">Wievielter Einsatz als Ersatzspieler:                 </t>
  </si>
  <si>
    <t>Bei Einsatz von Ersatzspielern ist im Spielbericht in der Spalte Ersatz die Meldefeld-Nr. (E1 - E8) einzusetzen.</t>
  </si>
  <si>
    <t>Mannschaft:</t>
  </si>
  <si>
    <t>Unterschrift Mannschaftsleiter:</t>
  </si>
</sst>
</file>

<file path=xl/styles.xml><?xml version="1.0" encoding="utf-8"?>
<styleSheet xmlns="http://schemas.openxmlformats.org/spreadsheetml/2006/main">
  <numFmts count="3">
    <numFmt numFmtId="164" formatCode="\+####;\-####"/>
    <numFmt numFmtId="165" formatCode="0.0"/>
    <numFmt numFmtId="166" formatCode="_-* #,##0.00\ [$€]_-;\-* #,##0.00\ [$€]_-;_-* &quot;-&quot;??\ [$€]_-;_-@_-"/>
  </numFmts>
  <fonts count="28">
    <font>
      <sz val="11"/>
      <color theme="1"/>
      <name val="Calibri"/>
      <family val="2"/>
      <scheme val="minor"/>
    </font>
    <font>
      <b/>
      <sz val="22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sz val="9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8"/>
      <color indexed="81"/>
      <name val="Tahoma"/>
      <family val="2"/>
    </font>
    <font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Calibri"/>
      <family val="2"/>
      <scheme val="minor"/>
    </font>
    <font>
      <sz val="7.5"/>
      <name val="Calibri"/>
      <family val="2"/>
      <scheme val="minor"/>
    </font>
    <font>
      <sz val="10"/>
      <name val="Calibri"/>
      <family val="2"/>
    </font>
    <font>
      <sz val="7.5"/>
      <name val="Arial"/>
      <family val="2"/>
    </font>
    <font>
      <u/>
      <sz val="11"/>
      <name val="Calibri"/>
      <family val="2"/>
      <scheme val="minor"/>
    </font>
    <font>
      <u/>
      <sz val="9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rgb="FFC00000"/>
      <name val="Calibri"/>
      <family val="2"/>
      <scheme val="minor"/>
    </font>
    <font>
      <b/>
      <sz val="12"/>
      <color rgb="FFC00000"/>
      <name val="Calibri"/>
      <family val="2"/>
      <scheme val="minor"/>
    </font>
    <font>
      <sz val="12"/>
      <color rgb="FFC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5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0" fontId="11" fillId="0" borderId="0"/>
    <xf numFmtId="9" fontId="20" fillId="0" borderId="0" applyFont="0" applyFill="0" applyBorder="0" applyAlignment="0" applyProtection="0"/>
    <xf numFmtId="166" fontId="16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6" fillId="0" borderId="0"/>
    <xf numFmtId="0" fontId="20" fillId="0" borderId="0"/>
    <xf numFmtId="0" fontId="20" fillId="0" borderId="0"/>
    <xf numFmtId="0" fontId="16" fillId="0" borderId="0"/>
    <xf numFmtId="0" fontId="11" fillId="0" borderId="0"/>
    <xf numFmtId="0" fontId="24" fillId="0" borderId="0"/>
  </cellStyleXfs>
  <cellXfs count="284">
    <xf numFmtId="0" fontId="0" fillId="0" borderId="0" xfId="0"/>
    <xf numFmtId="0" fontId="0" fillId="0" borderId="0" xfId="0" applyFont="1"/>
    <xf numFmtId="0" fontId="0" fillId="0" borderId="0" xfId="0" applyFont="1" applyBorder="1" applyAlignment="1">
      <alignment vertical="center"/>
    </xf>
    <xf numFmtId="164" fontId="8" fillId="0" borderId="0" xfId="0" applyNumberFormat="1" applyFont="1" applyBorder="1" applyAlignment="1" applyProtection="1">
      <alignment horizontal="right" vertical="center"/>
    </xf>
    <xf numFmtId="0" fontId="10" fillId="0" borderId="0" xfId="0" applyFont="1"/>
    <xf numFmtId="0" fontId="3" fillId="0" borderId="0" xfId="0" applyFont="1" applyBorder="1"/>
    <xf numFmtId="0" fontId="3" fillId="0" borderId="0" xfId="0" applyFont="1" applyBorder="1" applyAlignment="1">
      <alignment horizontal="center" vertical="center"/>
    </xf>
    <xf numFmtId="164" fontId="2" fillId="0" borderId="0" xfId="0" applyNumberFormat="1" applyFont="1" applyBorder="1" applyAlignment="1" applyProtection="1">
      <alignment vertical="center"/>
    </xf>
    <xf numFmtId="164" fontId="2" fillId="0" borderId="0" xfId="0" applyNumberFormat="1" applyFont="1" applyBorder="1" applyAlignment="1">
      <alignment vertical="center"/>
    </xf>
    <xf numFmtId="49" fontId="3" fillId="0" borderId="0" xfId="0" applyNumberFormat="1" applyFont="1" applyBorder="1" applyAlignment="1" applyProtection="1">
      <alignment vertical="center"/>
      <protection locked="0"/>
    </xf>
    <xf numFmtId="0" fontId="3" fillId="0" borderId="0" xfId="0" applyFont="1" applyBorder="1" applyAlignment="1">
      <alignment vertical="center"/>
    </xf>
    <xf numFmtId="0" fontId="9" fillId="0" borderId="0" xfId="0" applyNumberFormat="1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NumberFormat="1" applyFont="1" applyBorder="1" applyAlignment="1">
      <alignment vertical="center"/>
    </xf>
    <xf numFmtId="0" fontId="10" fillId="0" borderId="0" xfId="0" applyFont="1" applyBorder="1" applyAlignment="1"/>
    <xf numFmtId="0" fontId="12" fillId="0" borderId="0" xfId="1" applyFont="1"/>
    <xf numFmtId="165" fontId="12" fillId="0" borderId="0" xfId="1" applyNumberFormat="1" applyFont="1"/>
    <xf numFmtId="0" fontId="14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Alignment="1">
      <alignment horizontal="center"/>
    </xf>
    <xf numFmtId="0" fontId="16" fillId="0" borderId="0" xfId="1" applyFont="1" applyAlignment="1">
      <alignment vertical="center"/>
    </xf>
    <xf numFmtId="165" fontId="16" fillId="0" borderId="0" xfId="1" applyNumberFormat="1" applyFont="1" applyAlignment="1">
      <alignment vertical="center"/>
    </xf>
    <xf numFmtId="0" fontId="16" fillId="2" borderId="39" xfId="1" applyFont="1" applyFill="1" applyBorder="1" applyAlignment="1">
      <alignment horizontal="center" vertical="center"/>
    </xf>
    <xf numFmtId="165" fontId="16" fillId="2" borderId="39" xfId="1" applyNumberFormat="1" applyFont="1" applyFill="1" applyBorder="1" applyAlignment="1">
      <alignment horizontal="center" vertical="center"/>
    </xf>
    <xf numFmtId="0" fontId="16" fillId="2" borderId="40" xfId="1" applyFont="1" applyFill="1" applyBorder="1" applyAlignment="1">
      <alignment horizontal="center" vertical="center"/>
    </xf>
    <xf numFmtId="165" fontId="16" fillId="2" borderId="40" xfId="1" applyNumberFormat="1" applyFont="1" applyFill="1" applyBorder="1" applyAlignment="1">
      <alignment horizontal="center" vertical="center"/>
    </xf>
    <xf numFmtId="0" fontId="16" fillId="2" borderId="38" xfId="1" applyFont="1" applyFill="1" applyBorder="1" applyAlignment="1">
      <alignment horizontal="center" vertical="center"/>
    </xf>
    <xf numFmtId="165" fontId="16" fillId="2" borderId="38" xfId="1" applyNumberFormat="1" applyFont="1" applyFill="1" applyBorder="1" applyAlignment="1">
      <alignment horizontal="center" vertical="center"/>
    </xf>
    <xf numFmtId="0" fontId="16" fillId="2" borderId="41" xfId="1" applyFont="1" applyFill="1" applyBorder="1" applyAlignment="1">
      <alignment horizontal="center" vertical="center"/>
    </xf>
    <xf numFmtId="165" fontId="16" fillId="0" borderId="0" xfId="1" applyNumberFormat="1" applyFont="1" applyFill="1" applyAlignment="1">
      <alignment vertical="center"/>
    </xf>
    <xf numFmtId="0" fontId="6" fillId="0" borderId="0" xfId="0" applyFont="1" applyBorder="1" applyAlignment="1" applyProtection="1">
      <alignment horizontal="center" vertical="center"/>
    </xf>
    <xf numFmtId="0" fontId="0" fillId="0" borderId="0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8" fillId="0" borderId="0" xfId="0" applyFont="1" applyBorder="1" applyAlignment="1" applyProtection="1">
      <alignment horizontal="center" vertical="center"/>
    </xf>
    <xf numFmtId="0" fontId="7" fillId="0" borderId="0" xfId="0" applyFont="1" applyBorder="1" applyAlignment="1" applyProtection="1">
      <alignment horizontal="center" vertical="center"/>
    </xf>
    <xf numFmtId="0" fontId="14" fillId="0" borderId="0" xfId="0" applyFont="1" applyAlignment="1" applyProtection="1">
      <alignment vertical="center"/>
    </xf>
    <xf numFmtId="0" fontId="14" fillId="0" borderId="0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0" fillId="0" borderId="0" xfId="0" applyFont="1" applyBorder="1" applyAlignment="1" applyProtection="1">
      <alignment vertical="center"/>
    </xf>
    <xf numFmtId="0" fontId="9" fillId="0" borderId="0" xfId="0" applyNumberFormat="1" applyFont="1" applyBorder="1" applyAlignment="1" applyProtection="1">
      <alignment horizontal="center" vertical="center"/>
    </xf>
    <xf numFmtId="165" fontId="16" fillId="5" borderId="28" xfId="1" applyNumberFormat="1" applyFont="1" applyFill="1" applyBorder="1" applyAlignment="1">
      <alignment horizontal="center" vertical="center"/>
    </xf>
    <xf numFmtId="165" fontId="16" fillId="0" borderId="0" xfId="1" applyNumberFormat="1" applyFont="1" applyBorder="1" applyAlignment="1">
      <alignment horizontal="center" vertical="center"/>
    </xf>
    <xf numFmtId="0" fontId="16" fillId="0" borderId="0" xfId="1" applyFont="1" applyAlignment="1">
      <alignment horizontal="center" vertical="center"/>
    </xf>
    <xf numFmtId="1" fontId="17" fillId="4" borderId="29" xfId="1" applyNumberFormat="1" applyFont="1" applyFill="1" applyBorder="1" applyAlignment="1">
      <alignment horizontal="right" vertical="center"/>
    </xf>
    <xf numFmtId="0" fontId="16" fillId="0" borderId="0" xfId="1" applyFont="1" applyAlignment="1">
      <alignment horizontal="right" vertical="center"/>
    </xf>
    <xf numFmtId="0" fontId="16" fillId="5" borderId="43" xfId="1" applyFont="1" applyFill="1" applyBorder="1" applyAlignment="1">
      <alignment horizontal="center" vertical="center"/>
    </xf>
    <xf numFmtId="0" fontId="14" fillId="0" borderId="0" xfId="0" applyFont="1" applyAlignment="1" applyProtection="1"/>
    <xf numFmtId="0" fontId="14" fillId="0" borderId="0" xfId="0" applyFont="1" applyAlignment="1"/>
    <xf numFmtId="0" fontId="2" fillId="0" borderId="0" xfId="0" applyFont="1" applyBorder="1" applyAlignment="1" applyProtection="1">
      <alignment horizontal="center" vertical="center"/>
    </xf>
    <xf numFmtId="0" fontId="1" fillId="0" borderId="0" xfId="0" applyFont="1" applyAlignment="1" applyProtection="1">
      <alignment horizontal="center" vertical="center"/>
    </xf>
    <xf numFmtId="49" fontId="3" fillId="0" borderId="16" xfId="0" applyNumberFormat="1" applyFont="1" applyBorder="1" applyAlignment="1" applyProtection="1">
      <alignment horizontal="left" vertical="center"/>
    </xf>
    <xf numFmtId="0" fontId="3" fillId="0" borderId="16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horizontal="left" vertical="center"/>
    </xf>
    <xf numFmtId="49" fontId="3" fillId="0" borderId="0" xfId="0" applyNumberFormat="1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vertical="center"/>
    </xf>
    <xf numFmtId="49" fontId="5" fillId="0" borderId="0" xfId="0" applyNumberFormat="1" applyFont="1" applyBorder="1" applyAlignment="1" applyProtection="1">
      <alignment horizontal="left" vertical="center"/>
      <protection locked="0"/>
    </xf>
    <xf numFmtId="0" fontId="10" fillId="0" borderId="0" xfId="0" applyFont="1" applyAlignment="1" applyProtection="1">
      <alignment vertical="center"/>
    </xf>
    <xf numFmtId="49" fontId="3" fillId="0" borderId="0" xfId="0" applyNumberFormat="1" applyFont="1" applyBorder="1" applyAlignment="1" applyProtection="1">
      <alignment vertical="center"/>
    </xf>
    <xf numFmtId="14" fontId="3" fillId="0" borderId="0" xfId="0" applyNumberFormat="1" applyFont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  <protection locked="0"/>
    </xf>
    <xf numFmtId="14" fontId="5" fillId="0" borderId="0" xfId="0" applyNumberFormat="1" applyFont="1" applyBorder="1" applyAlignment="1" applyProtection="1">
      <alignment horizontal="left" vertical="center"/>
      <protection locked="0"/>
    </xf>
    <xf numFmtId="0" fontId="14" fillId="0" borderId="29" xfId="0" applyFont="1" applyBorder="1" applyAlignment="1" applyProtection="1">
      <alignment horizontal="center" vertical="center"/>
      <protection locked="0"/>
    </xf>
    <xf numFmtId="0" fontId="11" fillId="0" borderId="0" xfId="9" applyBorder="1"/>
    <xf numFmtId="0" fontId="11" fillId="0" borderId="0" xfId="9" applyFont="1" applyBorder="1" applyAlignment="1">
      <alignment horizontal="center" vertical="center"/>
    </xf>
    <xf numFmtId="0" fontId="21" fillId="0" borderId="0" xfId="9" applyFont="1" applyBorder="1" applyAlignment="1">
      <alignment horizontal="left" vertical="center"/>
    </xf>
    <xf numFmtId="0" fontId="11" fillId="0" borderId="0" xfId="9" applyFont="1" applyBorder="1"/>
    <xf numFmtId="0" fontId="21" fillId="0" borderId="0" xfId="9" applyFont="1" applyBorder="1" applyAlignment="1">
      <alignment horizontal="right" vertical="center"/>
    </xf>
    <xf numFmtId="0" fontId="11" fillId="0" borderId="0" xfId="9" applyFont="1" applyBorder="1" applyAlignment="1">
      <alignment horizontal="left"/>
    </xf>
    <xf numFmtId="0" fontId="11" fillId="0" borderId="0" xfId="9" applyBorder="1" applyAlignment="1">
      <alignment vertical="center"/>
    </xf>
    <xf numFmtId="0" fontId="11" fillId="0" borderId="0" xfId="9" applyFont="1" applyBorder="1" applyAlignment="1">
      <alignment vertical="center"/>
    </xf>
    <xf numFmtId="0" fontId="3" fillId="0" borderId="0" xfId="9" applyFont="1" applyBorder="1" applyAlignment="1" applyProtection="1">
      <alignment vertical="center"/>
      <protection locked="0"/>
    </xf>
    <xf numFmtId="0" fontId="11" fillId="0" borderId="0" xfId="9" applyBorder="1" applyAlignment="1" applyProtection="1">
      <alignment horizontal="left" vertical="center"/>
    </xf>
    <xf numFmtId="0" fontId="11" fillId="0" borderId="0" xfId="9" applyFont="1" applyBorder="1" applyAlignment="1" applyProtection="1">
      <alignment horizontal="left" vertical="center"/>
    </xf>
    <xf numFmtId="0" fontId="11" fillId="0" borderId="0" xfId="9" applyFont="1" applyBorder="1" applyAlignment="1" applyProtection="1">
      <alignment horizontal="center" vertical="center"/>
    </xf>
    <xf numFmtId="0" fontId="3" fillId="0" borderId="0" xfId="9" applyFont="1" applyBorder="1" applyAlignment="1" applyProtection="1">
      <alignment horizontal="left" vertical="center"/>
    </xf>
    <xf numFmtId="0" fontId="11" fillId="0" borderId="0" xfId="9" applyBorder="1" applyAlignment="1" applyProtection="1">
      <alignment vertical="center"/>
    </xf>
    <xf numFmtId="0" fontId="11" fillId="0" borderId="0" xfId="9" applyFont="1" applyBorder="1" applyAlignment="1" applyProtection="1">
      <alignment vertical="center"/>
    </xf>
    <xf numFmtId="0" fontId="12" fillId="0" borderId="0" xfId="9" applyFont="1" applyBorder="1" applyAlignment="1" applyProtection="1">
      <alignment vertical="center"/>
    </xf>
    <xf numFmtId="0" fontId="18" fillId="0" borderId="45" xfId="9" applyFont="1" applyBorder="1" applyAlignment="1" applyProtection="1">
      <alignment horizontal="left" vertical="center"/>
      <protection locked="0"/>
    </xf>
    <xf numFmtId="0" fontId="11" fillId="0" borderId="0" xfId="9" applyFont="1" applyBorder="1" applyAlignment="1">
      <alignment horizontal="left" vertical="center"/>
    </xf>
    <xf numFmtId="0" fontId="11" fillId="0" borderId="0" xfId="9" applyBorder="1" applyAlignment="1" applyProtection="1">
      <alignment vertical="center"/>
      <protection locked="0"/>
    </xf>
    <xf numFmtId="0" fontId="11" fillId="0" borderId="0" xfId="9" applyFont="1" applyBorder="1" applyAlignment="1" applyProtection="1">
      <alignment vertical="center"/>
      <protection locked="0"/>
    </xf>
    <xf numFmtId="0" fontId="11" fillId="0" borderId="0" xfId="9" applyFont="1" applyBorder="1" applyAlignment="1" applyProtection="1">
      <alignment horizontal="left" vertical="center"/>
      <protection locked="0"/>
    </xf>
    <xf numFmtId="0" fontId="11" fillId="0" borderId="0" xfId="9" applyBorder="1" applyAlignment="1">
      <alignment horizontal="left" vertical="center"/>
    </xf>
    <xf numFmtId="0" fontId="11" fillId="0" borderId="0" xfId="9" applyBorder="1" applyProtection="1"/>
    <xf numFmtId="0" fontId="11" fillId="0" borderId="0" xfId="9" applyBorder="1" applyAlignment="1" applyProtection="1"/>
    <xf numFmtId="0" fontId="11" fillId="0" borderId="0" xfId="9" applyFont="1" applyBorder="1" applyAlignment="1" applyProtection="1"/>
    <xf numFmtId="0" fontId="11" fillId="0" borderId="0" xfId="9" applyFont="1" applyBorder="1" applyAlignment="1" applyProtection="1">
      <alignment horizontal="left"/>
    </xf>
    <xf numFmtId="0" fontId="11" fillId="0" borderId="0" xfId="9" applyFont="1" applyBorder="1" applyProtection="1"/>
    <xf numFmtId="0" fontId="19" fillId="0" borderId="0" xfId="9" applyFont="1" applyBorder="1" applyAlignment="1" applyProtection="1">
      <alignment vertical="center"/>
    </xf>
    <xf numFmtId="0" fontId="19" fillId="0" borderId="0" xfId="9" applyFont="1" applyBorder="1" applyAlignment="1" applyProtection="1">
      <alignment horizontal="left" vertical="center"/>
    </xf>
    <xf numFmtId="0" fontId="18" fillId="0" borderId="0" xfId="9" applyFont="1" applyBorder="1"/>
    <xf numFmtId="0" fontId="11" fillId="0" borderId="0" xfId="9" applyBorder="1" applyAlignment="1"/>
    <xf numFmtId="0" fontId="3" fillId="0" borderId="0" xfId="9" applyFont="1" applyBorder="1" applyAlignment="1">
      <alignment horizontal="left"/>
    </xf>
    <xf numFmtId="0" fontId="2" fillId="0" borderId="0" xfId="0" applyFont="1" applyBorder="1" applyAlignment="1" applyProtection="1">
      <alignment horizontal="center" vertical="center"/>
    </xf>
    <xf numFmtId="164" fontId="2" fillId="0" borderId="0" xfId="0" applyNumberFormat="1" applyFont="1" applyBorder="1" applyAlignment="1" applyProtection="1">
      <alignment horizontal="center" vertical="center"/>
    </xf>
    <xf numFmtId="0" fontId="10" fillId="0" borderId="0" xfId="0" applyFont="1" applyBorder="1" applyAlignment="1" applyProtection="1">
      <alignment vertical="center"/>
    </xf>
    <xf numFmtId="0" fontId="0" fillId="0" borderId="0" xfId="0" applyFont="1" applyBorder="1" applyAlignment="1" applyProtection="1">
      <alignment horizontal="left" vertical="center"/>
    </xf>
    <xf numFmtId="0" fontId="22" fillId="0" borderId="0" xfId="0" applyFont="1" applyBorder="1" applyAlignment="1">
      <alignment vertical="center"/>
    </xf>
    <xf numFmtId="0" fontId="23" fillId="0" borderId="0" xfId="0" applyFont="1" applyBorder="1" applyAlignment="1" applyProtection="1">
      <alignment vertical="center"/>
      <protection locked="0"/>
    </xf>
    <xf numFmtId="0" fontId="3" fillId="0" borderId="0" xfId="0" applyNumberFormat="1" applyFont="1" applyBorder="1" applyAlignment="1" applyProtection="1">
      <alignment horizontal="left" vertical="center"/>
    </xf>
    <xf numFmtId="0" fontId="16" fillId="2" borderId="48" xfId="1" applyFont="1" applyFill="1" applyBorder="1" applyAlignment="1">
      <alignment horizontal="center" vertical="center"/>
    </xf>
    <xf numFmtId="0" fontId="11" fillId="2" borderId="43" xfId="1" applyFont="1" applyFill="1" applyBorder="1" applyAlignment="1">
      <alignment horizontal="center" vertical="center"/>
    </xf>
    <xf numFmtId="0" fontId="11" fillId="2" borderId="39" xfId="1" applyFont="1" applyFill="1" applyBorder="1" applyAlignment="1">
      <alignment horizontal="center" vertical="center"/>
    </xf>
    <xf numFmtId="0" fontId="11" fillId="2" borderId="41" xfId="1" applyFont="1" applyFill="1" applyBorder="1" applyAlignment="1">
      <alignment horizontal="center" vertical="center"/>
    </xf>
    <xf numFmtId="0" fontId="17" fillId="4" borderId="29" xfId="1" applyFont="1" applyFill="1" applyBorder="1" applyAlignment="1">
      <alignment vertical="center"/>
    </xf>
    <xf numFmtId="165" fontId="16" fillId="6" borderId="28" xfId="1" applyNumberFormat="1" applyFont="1" applyFill="1" applyBorder="1" applyAlignment="1">
      <alignment horizontal="center" vertical="center"/>
    </xf>
    <xf numFmtId="165" fontId="16" fillId="7" borderId="28" xfId="1" applyNumberFormat="1" applyFont="1" applyFill="1" applyBorder="1" applyAlignment="1">
      <alignment horizontal="center" vertical="center"/>
    </xf>
    <xf numFmtId="0" fontId="12" fillId="0" borderId="0" xfId="5" applyFont="1" applyAlignment="1">
      <alignment horizontal="center"/>
    </xf>
    <xf numFmtId="165" fontId="16" fillId="0" borderId="0" xfId="1" applyNumberFormat="1" applyFont="1" applyFill="1" applyBorder="1" applyAlignment="1">
      <alignment horizontal="center" vertical="center"/>
    </xf>
    <xf numFmtId="165" fontId="12" fillId="0" borderId="0" xfId="5" applyNumberFormat="1" applyFont="1" applyBorder="1" applyAlignment="1">
      <alignment horizontal="center"/>
    </xf>
    <xf numFmtId="165" fontId="12" fillId="0" borderId="0" xfId="1" applyNumberFormat="1" applyFont="1" applyBorder="1" applyAlignment="1">
      <alignment horizontal="center"/>
    </xf>
    <xf numFmtId="165" fontId="12" fillId="5" borderId="28" xfId="5" applyNumberFormat="1" applyFont="1" applyFill="1" applyBorder="1" applyAlignment="1">
      <alignment horizontal="center"/>
    </xf>
    <xf numFmtId="165" fontId="12" fillId="6" borderId="28" xfId="5" applyNumberFormat="1" applyFont="1" applyFill="1" applyBorder="1" applyAlignment="1">
      <alignment horizontal="center"/>
    </xf>
    <xf numFmtId="165" fontId="12" fillId="7" borderId="28" xfId="5" applyNumberFormat="1" applyFont="1" applyFill="1" applyBorder="1" applyAlignment="1">
      <alignment horizontal="center"/>
    </xf>
    <xf numFmtId="0" fontId="12" fillId="7" borderId="28" xfId="5" applyFont="1" applyFill="1" applyBorder="1" applyAlignment="1">
      <alignment horizontal="center"/>
    </xf>
    <xf numFmtId="1" fontId="12" fillId="6" borderId="28" xfId="5" applyNumberFormat="1" applyFont="1" applyFill="1" applyBorder="1" applyAlignment="1">
      <alignment horizontal="center"/>
    </xf>
    <xf numFmtId="0" fontId="0" fillId="0" borderId="16" xfId="0" applyFont="1" applyBorder="1" applyAlignment="1" applyProtection="1">
      <alignment horizontal="left" vertical="center"/>
    </xf>
    <xf numFmtId="0" fontId="0" fillId="0" borderId="16" xfId="0" applyBorder="1" applyAlignment="1" applyProtection="1">
      <alignment horizontal="left" vertical="center"/>
    </xf>
    <xf numFmtId="0" fontId="0" fillId="0" borderId="0" xfId="0" applyFont="1" applyBorder="1" applyAlignment="1"/>
    <xf numFmtId="0" fontId="0" fillId="0" borderId="0" xfId="0" applyFont="1" applyBorder="1" applyAlignment="1">
      <alignment horizontal="center"/>
    </xf>
    <xf numFmtId="0" fontId="0" fillId="0" borderId="0" xfId="0" applyBorder="1" applyAlignment="1" applyProtection="1">
      <alignment horizontal="left" vertical="center"/>
    </xf>
    <xf numFmtId="0" fontId="2" fillId="0" borderId="16" xfId="0" applyFont="1" applyBorder="1" applyAlignment="1" applyProtection="1">
      <alignment horizontal="left" vertical="center"/>
    </xf>
    <xf numFmtId="49" fontId="3" fillId="0" borderId="15" xfId="0" applyNumberFormat="1" applyFont="1" applyBorder="1" applyAlignment="1" applyProtection="1">
      <alignment horizontal="center" vertical="center"/>
      <protection locked="0"/>
    </xf>
    <xf numFmtId="49" fontId="3" fillId="0" borderId="13" xfId="0" applyNumberFormat="1" applyFont="1" applyBorder="1" applyAlignment="1" applyProtection="1">
      <alignment horizontal="center" vertical="center"/>
      <protection locked="0"/>
    </xf>
    <xf numFmtId="49" fontId="3" fillId="0" borderId="12" xfId="0" applyNumberFormat="1" applyFont="1" applyBorder="1" applyAlignment="1" applyProtection="1">
      <alignment horizontal="center" vertical="center"/>
      <protection locked="0"/>
    </xf>
    <xf numFmtId="0" fontId="15" fillId="0" borderId="2" xfId="0" applyFont="1" applyBorder="1" applyAlignment="1" applyProtection="1">
      <alignment horizontal="center" vertical="center"/>
    </xf>
    <xf numFmtId="0" fontId="15" fillId="0" borderId="3" xfId="0" applyFont="1" applyBorder="1" applyAlignment="1" applyProtection="1">
      <alignment horizontal="center" vertical="center"/>
    </xf>
    <xf numFmtId="0" fontId="15" fillId="0" borderId="4" xfId="0" applyFont="1" applyBorder="1" applyAlignment="1" applyProtection="1">
      <alignment horizontal="center" vertical="center"/>
    </xf>
    <xf numFmtId="0" fontId="15" fillId="0" borderId="5" xfId="0" applyFont="1" applyBorder="1" applyAlignment="1" applyProtection="1">
      <alignment horizontal="center" vertical="center"/>
    </xf>
    <xf numFmtId="49" fontId="3" fillId="0" borderId="0" xfId="0" applyNumberFormat="1" applyFont="1" applyBorder="1" applyAlignment="1" applyProtection="1">
      <alignment horizontal="left" vertical="center"/>
      <protection locked="0"/>
    </xf>
    <xf numFmtId="165" fontId="25" fillId="0" borderId="19" xfId="0" applyNumberFormat="1" applyFont="1" applyBorder="1" applyAlignment="1" applyProtection="1">
      <alignment horizontal="center" vertical="center"/>
    </xf>
    <xf numFmtId="165" fontId="25" fillId="0" borderId="17" xfId="0" applyNumberFormat="1" applyFont="1" applyBorder="1" applyAlignment="1" applyProtection="1">
      <alignment horizontal="center" vertical="center"/>
    </xf>
    <xf numFmtId="165" fontId="25" fillId="0" borderId="30" xfId="0" applyNumberFormat="1" applyFont="1" applyBorder="1" applyAlignment="1" applyProtection="1">
      <alignment horizontal="center" vertical="center"/>
    </xf>
    <xf numFmtId="165" fontId="25" fillId="0" borderId="34" xfId="0" applyNumberFormat="1" applyFont="1" applyBorder="1" applyAlignment="1" applyProtection="1">
      <alignment horizontal="center" vertical="center"/>
    </xf>
    <xf numFmtId="165" fontId="25" fillId="0" borderId="0" xfId="0" applyNumberFormat="1" applyFont="1" applyBorder="1" applyAlignment="1" applyProtection="1">
      <alignment horizontal="center" vertical="center"/>
    </xf>
    <xf numFmtId="165" fontId="25" fillId="0" borderId="31" xfId="0" applyNumberFormat="1" applyFont="1" applyBorder="1" applyAlignment="1" applyProtection="1">
      <alignment horizontal="center" vertical="center"/>
    </xf>
    <xf numFmtId="165" fontId="25" fillId="0" borderId="36" xfId="0" applyNumberFormat="1" applyFont="1" applyBorder="1" applyAlignment="1" applyProtection="1">
      <alignment horizontal="center" vertical="center"/>
    </xf>
    <xf numFmtId="165" fontId="25" fillId="0" borderId="1" xfId="0" applyNumberFormat="1" applyFont="1" applyBorder="1" applyAlignment="1" applyProtection="1">
      <alignment horizontal="center" vertical="center"/>
    </xf>
    <xf numFmtId="165" fontId="25" fillId="0" borderId="32" xfId="0" applyNumberFormat="1" applyFont="1" applyBorder="1" applyAlignment="1" applyProtection="1">
      <alignment horizontal="center" vertical="center"/>
    </xf>
    <xf numFmtId="0" fontId="15" fillId="0" borderId="6" xfId="0" applyFont="1" applyBorder="1" applyAlignment="1" applyProtection="1">
      <alignment horizontal="center" vertical="center"/>
    </xf>
    <xf numFmtId="49" fontId="3" fillId="0" borderId="26" xfId="0" applyNumberFormat="1" applyFont="1" applyBorder="1" applyAlignment="1" applyProtection="1">
      <alignment horizontal="center" vertical="center"/>
      <protection locked="0"/>
    </xf>
    <xf numFmtId="49" fontId="3" fillId="0" borderId="24" xfId="0" applyNumberFormat="1" applyFont="1" applyBorder="1" applyAlignment="1" applyProtection="1">
      <alignment horizontal="center" vertical="center"/>
      <protection locked="0"/>
    </xf>
    <xf numFmtId="49" fontId="3" fillId="0" borderId="25" xfId="0" applyNumberFormat="1" applyFont="1" applyBorder="1" applyAlignment="1" applyProtection="1">
      <alignment horizontal="center" vertical="center"/>
      <protection locked="0"/>
    </xf>
    <xf numFmtId="165" fontId="3" fillId="0" borderId="19" xfId="0" applyNumberFormat="1" applyFont="1" applyBorder="1" applyAlignment="1" applyProtection="1">
      <alignment horizontal="center" vertical="center"/>
    </xf>
    <xf numFmtId="165" fontId="3" fillId="0" borderId="17" xfId="0" applyNumberFormat="1" applyFont="1" applyBorder="1" applyAlignment="1" applyProtection="1">
      <alignment horizontal="center" vertical="center"/>
    </xf>
    <xf numFmtId="165" fontId="3" fillId="0" borderId="18" xfId="0" applyNumberFormat="1" applyFont="1" applyBorder="1" applyAlignment="1" applyProtection="1">
      <alignment horizontal="center" vertical="center"/>
    </xf>
    <xf numFmtId="165" fontId="3" fillId="0" borderId="11" xfId="0" applyNumberFormat="1" applyFont="1" applyBorder="1" applyAlignment="1" applyProtection="1">
      <alignment horizontal="center" vertical="center"/>
    </xf>
    <xf numFmtId="165" fontId="3" fillId="0" borderId="13" xfId="0" applyNumberFormat="1" applyFont="1" applyBorder="1" applyAlignment="1" applyProtection="1">
      <alignment horizontal="center" vertical="center"/>
    </xf>
    <xf numFmtId="165" fontId="3" fillId="0" borderId="12" xfId="0" applyNumberFormat="1" applyFont="1" applyBorder="1" applyAlignment="1" applyProtection="1">
      <alignment horizontal="center" vertical="center"/>
    </xf>
    <xf numFmtId="165" fontId="3" fillId="0" borderId="44" xfId="0" applyNumberFormat="1" applyFont="1" applyBorder="1" applyAlignment="1" applyProtection="1">
      <alignment horizontal="center" vertical="center"/>
    </xf>
    <xf numFmtId="165" fontId="3" fillId="0" borderId="24" xfId="0" applyNumberFormat="1" applyFont="1" applyBorder="1" applyAlignment="1" applyProtection="1">
      <alignment horizontal="center" vertical="center"/>
    </xf>
    <xf numFmtId="165" fontId="3" fillId="0" borderId="25" xfId="0" applyNumberFormat="1" applyFont="1" applyBorder="1" applyAlignment="1" applyProtection="1">
      <alignment horizontal="center" vertical="center"/>
    </xf>
    <xf numFmtId="1" fontId="3" fillId="0" borderId="24" xfId="0" applyNumberFormat="1" applyFont="1" applyBorder="1" applyAlignment="1" applyProtection="1">
      <alignment horizontal="center" vertical="center"/>
      <protection locked="0"/>
    </xf>
    <xf numFmtId="1" fontId="3" fillId="0" borderId="25" xfId="0" applyNumberFormat="1" applyFont="1" applyBorder="1" applyAlignment="1" applyProtection="1">
      <alignment horizontal="center" vertical="center"/>
      <protection locked="0"/>
    </xf>
    <xf numFmtId="49" fontId="3" fillId="0" borderId="33" xfId="0" applyNumberFormat="1" applyFont="1" applyBorder="1" applyAlignment="1" applyProtection="1">
      <alignment horizontal="center" vertical="center"/>
      <protection locked="0"/>
    </xf>
    <xf numFmtId="49" fontId="3" fillId="0" borderId="16" xfId="0" applyNumberFormat="1" applyFont="1" applyBorder="1" applyAlignment="1" applyProtection="1">
      <alignment horizontal="center" vertical="center"/>
      <protection locked="0"/>
    </xf>
    <xf numFmtId="49" fontId="3" fillId="0" borderId="22" xfId="0" applyNumberFormat="1" applyFont="1" applyBorder="1" applyAlignment="1" applyProtection="1">
      <alignment horizontal="center" vertical="center"/>
      <protection locked="0"/>
    </xf>
    <xf numFmtId="1" fontId="3" fillId="0" borderId="36" xfId="0" applyNumberFormat="1" applyFont="1" applyBorder="1" applyAlignment="1" applyProtection="1">
      <alignment horizontal="center" vertical="center"/>
      <protection locked="0"/>
    </xf>
    <xf numFmtId="1" fontId="3" fillId="0" borderId="1" xfId="0" applyNumberFormat="1" applyFont="1" applyBorder="1" applyAlignment="1" applyProtection="1">
      <alignment horizontal="center" vertical="center"/>
      <protection locked="0"/>
    </xf>
    <xf numFmtId="1" fontId="3" fillId="0" borderId="37" xfId="0" applyNumberFormat="1" applyFont="1" applyBorder="1" applyAlignment="1" applyProtection="1">
      <alignment horizontal="center" vertical="center"/>
      <protection locked="0"/>
    </xf>
    <xf numFmtId="49" fontId="3" fillId="0" borderId="7" xfId="0" applyNumberFormat="1" applyFont="1" applyBorder="1" applyAlignment="1" applyProtection="1">
      <alignment horizontal="center" vertical="center"/>
      <protection locked="0"/>
    </xf>
    <xf numFmtId="49" fontId="3" fillId="0" borderId="8" xfId="0" applyNumberFormat="1" applyFont="1" applyBorder="1" applyAlignment="1" applyProtection="1">
      <alignment horizontal="center" vertical="center"/>
      <protection locked="0"/>
    </xf>
    <xf numFmtId="49" fontId="3" fillId="0" borderId="9" xfId="0" applyNumberFormat="1" applyFont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</xf>
    <xf numFmtId="1" fontId="3" fillId="0" borderId="11" xfId="0" applyNumberFormat="1" applyFont="1" applyBorder="1" applyAlignment="1" applyProtection="1">
      <alignment horizontal="center" vertical="center"/>
      <protection locked="0"/>
    </xf>
    <xf numFmtId="1" fontId="3" fillId="0" borderId="13" xfId="0" applyNumberFormat="1" applyFont="1" applyBorder="1" applyAlignment="1" applyProtection="1">
      <alignment horizontal="center" vertical="center"/>
      <protection locked="0"/>
    </xf>
    <xf numFmtId="1" fontId="3" fillId="0" borderId="12" xfId="0" applyNumberFormat="1" applyFont="1" applyBorder="1" applyAlignment="1" applyProtection="1">
      <alignment horizontal="center" vertical="center"/>
      <protection locked="0"/>
    </xf>
    <xf numFmtId="1" fontId="2" fillId="0" borderId="11" xfId="0" applyNumberFormat="1" applyFont="1" applyBorder="1" applyAlignment="1" applyProtection="1">
      <alignment horizontal="center" vertical="center"/>
    </xf>
    <xf numFmtId="1" fontId="2" fillId="0" borderId="13" xfId="0" applyNumberFormat="1" applyFont="1" applyBorder="1" applyAlignment="1" applyProtection="1">
      <alignment horizontal="center" vertical="center"/>
    </xf>
    <xf numFmtId="1" fontId="2" fillId="0" borderId="12" xfId="0" applyNumberFormat="1" applyFont="1" applyBorder="1" applyAlignment="1" applyProtection="1">
      <alignment horizontal="center" vertical="center"/>
    </xf>
    <xf numFmtId="1" fontId="3" fillId="0" borderId="16" xfId="0" applyNumberFormat="1" applyFont="1" applyBorder="1" applyAlignment="1" applyProtection="1">
      <alignment horizontal="center" vertical="center"/>
      <protection locked="0"/>
    </xf>
    <xf numFmtId="1" fontId="3" fillId="0" borderId="22" xfId="0" applyNumberFormat="1" applyFont="1" applyBorder="1" applyAlignment="1" applyProtection="1">
      <alignment horizontal="center" vertical="center"/>
      <protection locked="0"/>
    </xf>
    <xf numFmtId="1" fontId="3" fillId="0" borderId="34" xfId="0" applyNumberFormat="1" applyFont="1" applyBorder="1" applyAlignment="1" applyProtection="1">
      <alignment horizontal="center" vertical="center"/>
      <protection locked="0"/>
    </xf>
    <xf numFmtId="1" fontId="3" fillId="0" borderId="0" xfId="0" applyNumberFormat="1" applyFont="1" applyBorder="1" applyAlignment="1" applyProtection="1">
      <alignment horizontal="center" vertical="center"/>
      <protection locked="0"/>
    </xf>
    <xf numFmtId="1" fontId="3" fillId="0" borderId="35" xfId="0" applyNumberFormat="1" applyFont="1" applyBorder="1" applyAlignment="1" applyProtection="1">
      <alignment horizontal="center" vertical="center"/>
      <protection locked="0"/>
    </xf>
    <xf numFmtId="1" fontId="2" fillId="0" borderId="34" xfId="0" applyNumberFormat="1" applyFont="1" applyBorder="1" applyAlignment="1" applyProtection="1">
      <alignment horizontal="center" vertical="center"/>
    </xf>
    <xf numFmtId="1" fontId="2" fillId="0" borderId="0" xfId="0" applyNumberFormat="1" applyFont="1" applyBorder="1" applyAlignment="1" applyProtection="1">
      <alignment horizontal="center" vertical="center"/>
    </xf>
    <xf numFmtId="1" fontId="2" fillId="0" borderId="35" xfId="0" applyNumberFormat="1" applyFont="1" applyBorder="1" applyAlignment="1" applyProtection="1">
      <alignment horizontal="center" vertical="center"/>
    </xf>
    <xf numFmtId="0" fontId="2" fillId="0" borderId="0" xfId="0" applyFont="1" applyAlignment="1" applyProtection="1">
      <alignment horizontal="left" vertical="center"/>
    </xf>
    <xf numFmtId="49" fontId="3" fillId="0" borderId="7" xfId="0" applyNumberFormat="1" applyFont="1" applyBorder="1" applyAlignment="1" applyProtection="1">
      <alignment horizontal="left" vertical="center"/>
      <protection locked="0"/>
    </xf>
    <xf numFmtId="49" fontId="3" fillId="0" borderId="8" xfId="0" applyNumberFormat="1" applyFont="1" applyBorder="1" applyAlignment="1" applyProtection="1">
      <alignment horizontal="left" vertical="center"/>
      <protection locked="0"/>
    </xf>
    <xf numFmtId="49" fontId="3" fillId="0" borderId="15" xfId="0" applyNumberFormat="1" applyFont="1" applyBorder="1" applyAlignment="1" applyProtection="1">
      <alignment horizontal="left" vertical="center"/>
      <protection locked="0"/>
    </xf>
    <xf numFmtId="49" fontId="3" fillId="0" borderId="13" xfId="0" applyNumberFormat="1" applyFont="1" applyBorder="1" applyAlignment="1" applyProtection="1">
      <alignment horizontal="left" vertical="center"/>
      <protection locked="0"/>
    </xf>
    <xf numFmtId="165" fontId="3" fillId="0" borderId="30" xfId="0" applyNumberFormat="1" applyFont="1" applyBorder="1" applyAlignment="1" applyProtection="1">
      <alignment horizontal="center" vertical="center"/>
    </xf>
    <xf numFmtId="165" fontId="3" fillId="0" borderId="14" xfId="0" applyNumberFormat="1" applyFont="1" applyBorder="1" applyAlignment="1" applyProtection="1">
      <alignment horizontal="center" vertical="center"/>
    </xf>
    <xf numFmtId="49" fontId="3" fillId="0" borderId="26" xfId="0" applyNumberFormat="1" applyFont="1" applyBorder="1" applyAlignment="1" applyProtection="1">
      <alignment horizontal="left" vertical="center"/>
      <protection locked="0"/>
    </xf>
    <xf numFmtId="49" fontId="3" fillId="0" borderId="24" xfId="0" applyNumberFormat="1" applyFont="1" applyBorder="1" applyAlignment="1" applyProtection="1">
      <alignment horizontal="left" vertical="center"/>
      <protection locked="0"/>
    </xf>
    <xf numFmtId="49" fontId="5" fillId="0" borderId="16" xfId="0" applyNumberFormat="1" applyFont="1" applyBorder="1" applyAlignment="1" applyProtection="1">
      <alignment horizontal="left" vertical="center"/>
      <protection locked="0"/>
    </xf>
    <xf numFmtId="0" fontId="5" fillId="0" borderId="16" xfId="0" applyFont="1" applyBorder="1" applyAlignment="1" applyProtection="1">
      <alignment horizontal="left" vertical="center"/>
      <protection locked="0"/>
    </xf>
    <xf numFmtId="165" fontId="3" fillId="0" borderId="27" xfId="0" applyNumberFormat="1" applyFont="1" applyBorder="1" applyAlignment="1" applyProtection="1">
      <alignment horizontal="center" vertical="center"/>
    </xf>
    <xf numFmtId="14" fontId="5" fillId="0" borderId="16" xfId="0" applyNumberFormat="1" applyFont="1" applyBorder="1" applyAlignment="1" applyProtection="1">
      <alignment horizontal="left" vertical="center"/>
      <protection locked="0"/>
    </xf>
    <xf numFmtId="1" fontId="3" fillId="0" borderId="23" xfId="0" applyNumberFormat="1" applyFont="1" applyBorder="1" applyAlignment="1" applyProtection="1">
      <alignment horizontal="center" vertical="center"/>
      <protection locked="0"/>
    </xf>
    <xf numFmtId="1" fontId="26" fillId="0" borderId="5" xfId="0" applyNumberFormat="1" applyFont="1" applyBorder="1" applyAlignment="1" applyProtection="1">
      <alignment horizontal="center" vertical="center"/>
    </xf>
    <xf numFmtId="1" fontId="26" fillId="0" borderId="3" xfId="0" applyNumberFormat="1" applyFont="1" applyBorder="1" applyAlignment="1" applyProtection="1">
      <alignment horizontal="center" vertical="center"/>
    </xf>
    <xf numFmtId="1" fontId="26" fillId="0" borderId="4" xfId="0" applyNumberFormat="1" applyFont="1" applyBorder="1" applyAlignment="1" applyProtection="1">
      <alignment horizontal="center" vertical="center"/>
    </xf>
    <xf numFmtId="1" fontId="27" fillId="0" borderId="4" xfId="0" applyNumberFormat="1" applyFont="1" applyBorder="1" applyAlignment="1" applyProtection="1">
      <alignment vertical="center"/>
    </xf>
    <xf numFmtId="1" fontId="26" fillId="0" borderId="6" xfId="0" applyNumberFormat="1" applyFont="1" applyBorder="1" applyAlignment="1" applyProtection="1">
      <alignment horizontal="center" vertical="center"/>
    </xf>
    <xf numFmtId="0" fontId="0" fillId="0" borderId="16" xfId="0" applyFont="1" applyBorder="1" applyAlignment="1" applyProtection="1">
      <alignment horizontal="left" vertical="center"/>
    </xf>
    <xf numFmtId="164" fontId="2" fillId="0" borderId="2" xfId="0" applyNumberFormat="1" applyFont="1" applyBorder="1" applyAlignment="1" applyProtection="1">
      <alignment horizontal="center" vertical="center"/>
    </xf>
    <xf numFmtId="164" fontId="2" fillId="0" borderId="3" xfId="0" applyNumberFormat="1" applyFont="1" applyBorder="1" applyAlignment="1" applyProtection="1">
      <alignment horizontal="center" vertical="center"/>
    </xf>
    <xf numFmtId="164" fontId="2" fillId="0" borderId="4" xfId="0" applyNumberFormat="1" applyFont="1" applyBorder="1" applyAlignment="1" applyProtection="1">
      <alignment horizontal="center" vertical="center"/>
    </xf>
    <xf numFmtId="0" fontId="0" fillId="0" borderId="16" xfId="0" applyBorder="1" applyAlignment="1" applyProtection="1">
      <alignment horizontal="left" vertical="center"/>
    </xf>
    <xf numFmtId="14" fontId="18" fillId="0" borderId="44" xfId="9" applyNumberFormat="1" applyFont="1" applyBorder="1" applyAlignment="1" applyProtection="1">
      <alignment horizontal="left" vertical="center" wrapText="1"/>
      <protection locked="0"/>
    </xf>
    <xf numFmtId="14" fontId="18" fillId="0" borderId="24" xfId="9" applyNumberFormat="1" applyFont="1" applyBorder="1" applyAlignment="1" applyProtection="1">
      <alignment horizontal="left" vertical="center" wrapText="1"/>
      <protection locked="0"/>
    </xf>
    <xf numFmtId="14" fontId="18" fillId="0" borderId="27" xfId="9" applyNumberFormat="1" applyFont="1" applyBorder="1" applyAlignment="1" applyProtection="1">
      <alignment horizontal="left" vertical="center" wrapText="1"/>
      <protection locked="0"/>
    </xf>
    <xf numFmtId="0" fontId="19" fillId="0" borderId="15" xfId="9" applyFont="1" applyBorder="1" applyAlignment="1" applyProtection="1">
      <alignment horizontal="left" vertical="center"/>
    </xf>
    <xf numFmtId="0" fontId="19" fillId="0" borderId="13" xfId="9" applyFont="1" applyBorder="1" applyAlignment="1" applyProtection="1">
      <alignment horizontal="left" vertical="center"/>
    </xf>
    <xf numFmtId="0" fontId="19" fillId="0" borderId="12" xfId="9" applyFont="1" applyBorder="1" applyAlignment="1" applyProtection="1">
      <alignment horizontal="left" vertical="center"/>
    </xf>
    <xf numFmtId="0" fontId="19" fillId="0" borderId="23" xfId="9" applyFont="1" applyBorder="1" applyAlignment="1" applyProtection="1">
      <alignment horizontal="left" vertical="center"/>
    </xf>
    <xf numFmtId="0" fontId="19" fillId="0" borderId="16" xfId="9" applyFont="1" applyBorder="1" applyAlignment="1" applyProtection="1">
      <alignment horizontal="left" vertical="center"/>
    </xf>
    <xf numFmtId="0" fontId="19" fillId="0" borderId="22" xfId="9" applyFont="1" applyBorder="1" applyAlignment="1" applyProtection="1">
      <alignment horizontal="left" vertical="center"/>
    </xf>
    <xf numFmtId="0" fontId="3" fillId="0" borderId="13" xfId="9" applyFont="1" applyBorder="1" applyAlignment="1" applyProtection="1">
      <alignment horizontal="left" vertical="center"/>
      <protection locked="0"/>
    </xf>
    <xf numFmtId="0" fontId="18" fillId="0" borderId="11" xfId="9" applyFont="1" applyBorder="1" applyAlignment="1" applyProtection="1">
      <alignment horizontal="left" vertical="center"/>
      <protection locked="0"/>
    </xf>
    <xf numFmtId="0" fontId="18" fillId="0" borderId="13" xfId="9" applyFont="1" applyBorder="1" applyAlignment="1" applyProtection="1">
      <alignment horizontal="left" vertical="center"/>
      <protection locked="0"/>
    </xf>
    <xf numFmtId="0" fontId="18" fillId="0" borderId="14" xfId="9" applyFont="1" applyBorder="1" applyAlignment="1" applyProtection="1">
      <alignment horizontal="left" vertical="center"/>
      <protection locked="0"/>
    </xf>
    <xf numFmtId="0" fontId="18" fillId="0" borderId="12" xfId="9" applyFont="1" applyBorder="1" applyAlignment="1" applyProtection="1">
      <alignment horizontal="left" vertical="center"/>
      <protection locked="0"/>
    </xf>
    <xf numFmtId="0" fontId="3" fillId="0" borderId="16" xfId="9" applyFont="1" applyBorder="1" applyAlignment="1" applyProtection="1">
      <alignment horizontal="left" vertical="center"/>
      <protection locked="0"/>
    </xf>
    <xf numFmtId="0" fontId="4" fillId="0" borderId="7" xfId="9" applyFont="1" applyBorder="1" applyAlignment="1" applyProtection="1">
      <alignment horizontal="center" vertical="center"/>
    </xf>
    <xf numFmtId="0" fontId="4" fillId="0" borderId="9" xfId="9" applyFont="1" applyBorder="1" applyAlignment="1" applyProtection="1">
      <alignment horizontal="center" vertical="center"/>
    </xf>
    <xf numFmtId="0" fontId="18" fillId="0" borderId="47" xfId="9" applyFont="1" applyBorder="1" applyAlignment="1" applyProtection="1">
      <alignment horizontal="left" vertical="center"/>
    </xf>
    <xf numFmtId="0" fontId="18" fillId="0" borderId="8" xfId="9" applyFont="1" applyBorder="1" applyAlignment="1" applyProtection="1">
      <alignment horizontal="left" vertical="center"/>
    </xf>
    <xf numFmtId="0" fontId="18" fillId="0" borderId="9" xfId="9" applyFont="1" applyBorder="1" applyAlignment="1" applyProtection="1">
      <alignment horizontal="left" vertical="center"/>
    </xf>
    <xf numFmtId="0" fontId="18" fillId="0" borderId="47" xfId="9" applyFont="1" applyBorder="1" applyAlignment="1" applyProtection="1">
      <alignment horizontal="left" vertical="center"/>
      <protection locked="0"/>
    </xf>
    <xf numFmtId="0" fontId="18" fillId="0" borderId="8" xfId="9" applyFont="1" applyBorder="1" applyAlignment="1" applyProtection="1">
      <alignment horizontal="left" vertical="center"/>
      <protection locked="0"/>
    </xf>
    <xf numFmtId="0" fontId="18" fillId="0" borderId="10" xfId="9" applyFont="1" applyBorder="1" applyAlignment="1" applyProtection="1">
      <alignment horizontal="left" vertical="center"/>
      <protection locked="0"/>
    </xf>
    <xf numFmtId="9" fontId="19" fillId="0" borderId="46" xfId="2" applyFont="1" applyBorder="1" applyAlignment="1" applyProtection="1">
      <alignment horizontal="left" vertical="center"/>
    </xf>
    <xf numFmtId="9" fontId="19" fillId="0" borderId="21" xfId="2" applyFont="1" applyBorder="1" applyAlignment="1" applyProtection="1">
      <alignment horizontal="left" vertical="center"/>
    </xf>
    <xf numFmtId="9" fontId="19" fillId="0" borderId="20" xfId="2" applyFont="1" applyBorder="1" applyAlignment="1" applyProtection="1">
      <alignment horizontal="left" vertical="center"/>
    </xf>
    <xf numFmtId="14" fontId="19" fillId="0" borderId="26" xfId="9" applyNumberFormat="1" applyFont="1" applyBorder="1" applyAlignment="1" applyProtection="1">
      <alignment horizontal="left" vertical="center" wrapText="1"/>
    </xf>
    <xf numFmtId="14" fontId="19" fillId="0" borderId="24" xfId="9" applyNumberFormat="1" applyFont="1" applyBorder="1" applyAlignment="1" applyProtection="1">
      <alignment horizontal="left" vertical="center" wrapText="1"/>
    </xf>
    <xf numFmtId="14" fontId="19" fillId="0" borderId="25" xfId="9" applyNumberFormat="1" applyFont="1" applyBorder="1" applyAlignment="1" applyProtection="1">
      <alignment horizontal="left" vertical="center" wrapText="1"/>
    </xf>
    <xf numFmtId="0" fontId="18" fillId="0" borderId="16" xfId="9" applyFont="1" applyBorder="1" applyAlignment="1" applyProtection="1">
      <alignment horizontal="left"/>
      <protection locked="0"/>
    </xf>
    <xf numFmtId="0" fontId="18" fillId="0" borderId="13" xfId="9" applyFont="1" applyBorder="1" applyAlignment="1" applyProtection="1">
      <alignment horizontal="left"/>
      <protection locked="0"/>
    </xf>
    <xf numFmtId="0" fontId="3" fillId="0" borderId="0" xfId="9" applyFont="1" applyBorder="1" applyAlignment="1">
      <alignment horizontal="left"/>
    </xf>
    <xf numFmtId="0" fontId="11" fillId="0" borderId="13" xfId="9" applyBorder="1" applyAlignment="1" applyProtection="1">
      <alignment horizontal="left"/>
      <protection locked="0"/>
    </xf>
    <xf numFmtId="0" fontId="3" fillId="0" borderId="16" xfId="9" applyFont="1" applyBorder="1" applyAlignment="1" applyProtection="1">
      <alignment horizontal="left"/>
      <protection locked="0"/>
    </xf>
    <xf numFmtId="165" fontId="16" fillId="3" borderId="30" xfId="1" applyNumberFormat="1" applyFont="1" applyFill="1" applyBorder="1" applyAlignment="1">
      <alignment horizontal="center" vertical="center"/>
    </xf>
    <xf numFmtId="165" fontId="16" fillId="3" borderId="31" xfId="1" applyNumberFormat="1" applyFont="1" applyFill="1" applyBorder="1" applyAlignment="1">
      <alignment horizontal="center" vertical="center"/>
    </xf>
    <xf numFmtId="165" fontId="16" fillId="3" borderId="32" xfId="1" applyNumberFormat="1" applyFont="1" applyFill="1" applyBorder="1" applyAlignment="1">
      <alignment horizontal="center" vertical="center"/>
    </xf>
    <xf numFmtId="165" fontId="16" fillId="3" borderId="43" xfId="1" applyNumberFormat="1" applyFont="1" applyFill="1" applyBorder="1" applyAlignment="1">
      <alignment horizontal="center" vertical="center"/>
    </xf>
    <xf numFmtId="165" fontId="16" fillId="3" borderId="48" xfId="1" applyNumberFormat="1" applyFont="1" applyFill="1" applyBorder="1" applyAlignment="1">
      <alignment horizontal="center" vertical="center"/>
    </xf>
    <xf numFmtId="165" fontId="16" fillId="3" borderId="42" xfId="1" applyNumberFormat="1" applyFont="1" applyFill="1" applyBorder="1" applyAlignment="1">
      <alignment horizontal="center" vertical="center"/>
    </xf>
    <xf numFmtId="165" fontId="16" fillId="5" borderId="16" xfId="1" applyNumberFormat="1" applyFont="1" applyFill="1" applyBorder="1" applyAlignment="1">
      <alignment horizontal="center" vertical="center"/>
    </xf>
    <xf numFmtId="0" fontId="8" fillId="0" borderId="16" xfId="0" applyFont="1" applyBorder="1" applyAlignment="1" applyProtection="1">
      <alignment horizontal="center" vertical="center"/>
    </xf>
    <xf numFmtId="0" fontId="7" fillId="0" borderId="16" xfId="0" applyFont="1" applyBorder="1" applyAlignment="1" applyProtection="1">
      <alignment horizontal="center" vertical="center"/>
    </xf>
    <xf numFmtId="0" fontId="0" fillId="0" borderId="13" xfId="0" applyFont="1" applyBorder="1" applyAlignment="1" applyProtection="1">
      <alignment horizontal="left" vertical="center"/>
    </xf>
    <xf numFmtId="0" fontId="8" fillId="0" borderId="13" xfId="0" applyFont="1" applyBorder="1" applyAlignment="1" applyProtection="1">
      <alignment horizontal="center" vertical="center"/>
    </xf>
    <xf numFmtId="0" fontId="7" fillId="0" borderId="13" xfId="0" applyFont="1" applyBorder="1" applyAlignment="1" applyProtection="1">
      <alignment horizontal="center" vertical="center"/>
    </xf>
    <xf numFmtId="0" fontId="0" fillId="0" borderId="13" xfId="0" applyBorder="1" applyAlignment="1" applyProtection="1">
      <alignment horizontal="left" vertical="center"/>
    </xf>
    <xf numFmtId="165" fontId="16" fillId="5" borderId="0" xfId="1" applyNumberFormat="1" applyFont="1" applyFill="1" applyBorder="1" applyAlignment="1">
      <alignment horizontal="center" vertical="center"/>
    </xf>
    <xf numFmtId="165" fontId="16" fillId="2" borderId="10" xfId="1" applyNumberFormat="1" applyFont="1" applyFill="1" applyBorder="1" applyAlignment="1">
      <alignment horizontal="center" vertical="center"/>
    </xf>
    <xf numFmtId="165" fontId="16" fillId="2" borderId="14" xfId="1" applyNumberFormat="1" applyFont="1" applyFill="1" applyBorder="1" applyAlignment="1">
      <alignment horizontal="center" vertical="center"/>
    </xf>
    <xf numFmtId="165" fontId="16" fillId="2" borderId="27" xfId="1" applyNumberFormat="1" applyFont="1" applyFill="1" applyBorder="1" applyAlignment="1">
      <alignment horizontal="center" vertical="center"/>
    </xf>
    <xf numFmtId="0" fontId="11" fillId="2" borderId="49" xfId="1" applyFont="1" applyFill="1" applyBorder="1" applyAlignment="1">
      <alignment horizontal="center" vertical="center"/>
    </xf>
    <xf numFmtId="164" fontId="2" fillId="0" borderId="1" xfId="0" applyNumberFormat="1" applyFont="1" applyBorder="1" applyAlignment="1" applyProtection="1">
      <alignment horizontal="center" vertical="center"/>
    </xf>
    <xf numFmtId="164" fontId="2" fillId="0" borderId="37" xfId="0" applyNumberFormat="1" applyFont="1" applyBorder="1" applyAlignment="1" applyProtection="1">
      <alignment horizontal="center" vertical="center"/>
    </xf>
    <xf numFmtId="1" fontId="26" fillId="0" borderId="1" xfId="0" applyNumberFormat="1" applyFont="1" applyBorder="1" applyAlignment="1" applyProtection="1">
      <alignment horizontal="center" vertical="center"/>
    </xf>
    <xf numFmtId="1" fontId="27" fillId="0" borderId="37" xfId="0" applyNumberFormat="1" applyFont="1" applyBorder="1" applyAlignment="1" applyProtection="1">
      <alignment vertical="center"/>
    </xf>
    <xf numFmtId="1" fontId="26" fillId="0" borderId="36" xfId="0" applyNumberFormat="1" applyFont="1" applyBorder="1" applyAlignment="1" applyProtection="1">
      <alignment horizontal="center" vertical="center"/>
    </xf>
    <xf numFmtId="1" fontId="26" fillId="0" borderId="37" xfId="0" applyNumberFormat="1" applyFont="1" applyBorder="1" applyAlignment="1" applyProtection="1">
      <alignment horizontal="center" vertical="center"/>
    </xf>
    <xf numFmtId="1" fontId="26" fillId="0" borderId="32" xfId="0" applyNumberFormat="1" applyFont="1" applyBorder="1" applyAlignment="1" applyProtection="1">
      <alignment horizontal="center" vertical="center"/>
    </xf>
    <xf numFmtId="1" fontId="3" fillId="0" borderId="8" xfId="0" applyNumberFormat="1" applyFont="1" applyBorder="1" applyAlignment="1" applyProtection="1">
      <alignment horizontal="center" vertical="center"/>
      <protection locked="0"/>
    </xf>
    <xf numFmtId="1" fontId="3" fillId="0" borderId="9" xfId="0" applyNumberFormat="1" applyFont="1" applyBorder="1" applyAlignment="1" applyProtection="1">
      <alignment horizontal="center" vertical="center"/>
      <protection locked="0"/>
    </xf>
    <xf numFmtId="1" fontId="3" fillId="0" borderId="19" xfId="0" applyNumberFormat="1" applyFont="1" applyBorder="1" applyAlignment="1" applyProtection="1">
      <alignment horizontal="center" vertical="center"/>
      <protection locked="0"/>
    </xf>
    <xf numFmtId="1" fontId="3" fillId="0" borderId="17" xfId="0" applyNumberFormat="1" applyFont="1" applyBorder="1" applyAlignment="1" applyProtection="1">
      <alignment horizontal="center" vertical="center"/>
      <protection locked="0"/>
    </xf>
    <xf numFmtId="1" fontId="3" fillId="0" borderId="18" xfId="0" applyNumberFormat="1" applyFont="1" applyBorder="1" applyAlignment="1" applyProtection="1">
      <alignment horizontal="center" vertical="center"/>
      <protection locked="0"/>
    </xf>
    <xf numFmtId="1" fontId="2" fillId="0" borderId="19" xfId="0" applyNumberFormat="1" applyFont="1" applyBorder="1" applyAlignment="1" applyProtection="1">
      <alignment horizontal="center" vertical="center"/>
    </xf>
    <xf numFmtId="1" fontId="2" fillId="0" borderId="17" xfId="0" applyNumberFormat="1" applyFont="1" applyBorder="1" applyAlignment="1" applyProtection="1">
      <alignment horizontal="center" vertical="center"/>
    </xf>
    <xf numFmtId="1" fontId="2" fillId="0" borderId="18" xfId="0" applyNumberFormat="1" applyFont="1" applyBorder="1" applyAlignment="1" applyProtection="1">
      <alignment horizontal="center" vertical="center"/>
    </xf>
    <xf numFmtId="1" fontId="2" fillId="0" borderId="36" xfId="0" applyNumberFormat="1" applyFont="1" applyBorder="1" applyAlignment="1" applyProtection="1">
      <alignment horizontal="center" vertical="center"/>
    </xf>
    <xf numFmtId="1" fontId="2" fillId="0" borderId="1" xfId="0" applyNumberFormat="1" applyFont="1" applyBorder="1" applyAlignment="1" applyProtection="1">
      <alignment horizontal="center" vertical="center"/>
    </xf>
    <xf numFmtId="1" fontId="2" fillId="0" borderId="37" xfId="0" applyNumberFormat="1" applyFont="1" applyBorder="1" applyAlignment="1" applyProtection="1">
      <alignment horizontal="center" vertical="center"/>
    </xf>
    <xf numFmtId="165" fontId="3" fillId="0" borderId="36" xfId="0" applyNumberFormat="1" applyFont="1" applyBorder="1" applyAlignment="1" applyProtection="1">
      <alignment horizontal="center" vertical="center"/>
    </xf>
    <xf numFmtId="165" fontId="3" fillId="0" borderId="1" xfId="0" applyNumberFormat="1" applyFont="1" applyBorder="1" applyAlignment="1" applyProtection="1">
      <alignment horizontal="center" vertical="center"/>
    </xf>
    <xf numFmtId="165" fontId="3" fillId="0" borderId="37" xfId="0" applyNumberFormat="1" applyFont="1" applyBorder="1" applyAlignment="1" applyProtection="1">
      <alignment horizontal="center" vertical="center"/>
    </xf>
    <xf numFmtId="165" fontId="3" fillId="0" borderId="23" xfId="0" applyNumberFormat="1" applyFont="1" applyBorder="1" applyAlignment="1" applyProtection="1">
      <alignment horizontal="center" vertical="center"/>
    </xf>
    <xf numFmtId="165" fontId="3" fillId="0" borderId="16" xfId="0" applyNumberFormat="1" applyFont="1" applyBorder="1" applyAlignment="1" applyProtection="1">
      <alignment horizontal="center" vertical="center"/>
    </xf>
    <xf numFmtId="165" fontId="3" fillId="0" borderId="22" xfId="0" applyNumberFormat="1" applyFont="1" applyBorder="1" applyAlignment="1" applyProtection="1">
      <alignment horizontal="center" vertical="center"/>
    </xf>
    <xf numFmtId="1" fontId="11" fillId="2" borderId="38" xfId="1" applyNumberFormat="1" applyFont="1" applyFill="1" applyBorder="1" applyAlignment="1">
      <alignment horizontal="center" vertical="center"/>
    </xf>
    <xf numFmtId="1" fontId="11" fillId="2" borderId="39" xfId="1" applyNumberFormat="1" applyFont="1" applyFill="1" applyBorder="1" applyAlignment="1">
      <alignment horizontal="center" vertical="center"/>
    </xf>
    <xf numFmtId="1" fontId="11" fillId="2" borderId="40" xfId="1" applyNumberFormat="1" applyFont="1" applyFill="1" applyBorder="1" applyAlignment="1">
      <alignment horizontal="center" vertical="center"/>
    </xf>
  </cellXfs>
  <cellStyles count="11">
    <cellStyle name="Euro" xfId="3"/>
    <cellStyle name="Prozent 2" xfId="4"/>
    <cellStyle name="Prozent 2 2" xfId="2"/>
    <cellStyle name="Standard" xfId="0" builtinId="0"/>
    <cellStyle name="Standard 2" xfId="1"/>
    <cellStyle name="Standard 2 2" xfId="5"/>
    <cellStyle name="Standard 3" xfId="6"/>
    <cellStyle name="Standard 3 2" xfId="7"/>
    <cellStyle name="Standard 4" xfId="8"/>
    <cellStyle name="Standard 5" xfId="10"/>
    <cellStyle name="Standard_Ausschreibung 2009 2 2" xfId="9"/>
  </cellStyles>
  <dxfs count="8"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N40"/>
  <sheetViews>
    <sheetView tabSelected="1" workbookViewId="0">
      <selection activeCell="K3" sqref="K3:AG3"/>
    </sheetView>
  </sheetViews>
  <sheetFormatPr baseColWidth="10" defaultRowHeight="14.4"/>
  <cols>
    <col min="1" max="85" width="1.88671875" style="1" customWidth="1"/>
    <col min="86" max="16384" width="11.5546875" style="1"/>
  </cols>
  <sheetData>
    <row r="1" spans="1:92" ht="28.8">
      <c r="A1" s="166" t="s">
        <v>8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66"/>
      <c r="P1" s="166"/>
      <c r="Q1" s="166"/>
      <c r="R1" s="166"/>
      <c r="S1" s="166"/>
      <c r="T1" s="166"/>
      <c r="U1" s="166"/>
      <c r="V1" s="166"/>
      <c r="W1" s="166"/>
      <c r="X1" s="166"/>
      <c r="Y1" s="166"/>
      <c r="Z1" s="166"/>
      <c r="AA1" s="166"/>
      <c r="AB1" s="166"/>
      <c r="AC1" s="166"/>
      <c r="AD1" s="166"/>
      <c r="AE1" s="166"/>
      <c r="AF1" s="166"/>
      <c r="AG1" s="166"/>
      <c r="AH1" s="166"/>
      <c r="AI1" s="166"/>
      <c r="AJ1" s="166"/>
      <c r="AK1" s="166"/>
      <c r="AL1" s="166"/>
      <c r="AM1" s="166"/>
      <c r="AN1" s="166"/>
      <c r="AO1" s="166"/>
      <c r="AP1" s="166"/>
      <c r="AQ1" s="166"/>
      <c r="AR1" s="166"/>
      <c r="AS1" s="166"/>
      <c r="AT1" s="166"/>
      <c r="AU1" s="166"/>
      <c r="AV1" s="166"/>
      <c r="AW1" s="166"/>
      <c r="AX1" s="166"/>
      <c r="AY1" s="166"/>
      <c r="AZ1" s="166"/>
      <c r="BA1" s="166"/>
      <c r="BB1" s="166"/>
      <c r="BC1" s="166"/>
      <c r="BD1" s="166"/>
      <c r="BE1" s="166"/>
      <c r="BF1" s="166"/>
      <c r="BG1" s="166"/>
      <c r="BH1" s="166"/>
      <c r="BI1" s="166"/>
      <c r="BJ1" s="166"/>
      <c r="BK1" s="166"/>
      <c r="BL1" s="166"/>
      <c r="BM1" s="166"/>
      <c r="BN1" s="166"/>
      <c r="BO1" s="166"/>
      <c r="BP1" s="166"/>
      <c r="BQ1" s="166"/>
    </row>
    <row r="2" spans="1:92" ht="10.199999999999999" customHeight="1">
      <c r="A2" s="50"/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  <c r="AO2" s="50"/>
      <c r="AP2" s="50"/>
      <c r="AQ2" s="50"/>
      <c r="AR2" s="50"/>
      <c r="AS2" s="50"/>
      <c r="AT2" s="50"/>
      <c r="AU2" s="50"/>
      <c r="AV2" s="50"/>
      <c r="AW2" s="50"/>
      <c r="AX2" s="50"/>
      <c r="AY2" s="50"/>
      <c r="AZ2" s="50"/>
      <c r="BA2" s="50"/>
      <c r="BB2" s="50"/>
      <c r="BC2" s="50"/>
      <c r="BD2" s="50"/>
      <c r="BE2" s="50"/>
      <c r="BF2" s="50"/>
      <c r="BG2" s="50"/>
      <c r="BH2" s="50"/>
      <c r="BI2" s="50"/>
      <c r="BJ2" s="50"/>
      <c r="BK2" s="50"/>
      <c r="BL2" s="50"/>
      <c r="BM2" s="50"/>
      <c r="BN2" s="50"/>
      <c r="BO2" s="50"/>
      <c r="BP2" s="50"/>
      <c r="BQ2" s="50"/>
    </row>
    <row r="3" spans="1:92" ht="18" customHeight="1">
      <c r="A3" s="124" t="s">
        <v>5</v>
      </c>
      <c r="B3" s="124"/>
      <c r="C3" s="124"/>
      <c r="D3" s="124"/>
      <c r="E3" s="124"/>
      <c r="F3" s="124"/>
      <c r="G3" s="124"/>
      <c r="H3" s="124"/>
      <c r="I3" s="124"/>
      <c r="J3" s="124"/>
      <c r="K3" s="190"/>
      <c r="L3" s="190"/>
      <c r="M3" s="190"/>
      <c r="N3" s="190"/>
      <c r="O3" s="190"/>
      <c r="P3" s="190"/>
      <c r="Q3" s="190"/>
      <c r="R3" s="190"/>
      <c r="S3" s="190"/>
      <c r="T3" s="190"/>
      <c r="U3" s="190"/>
      <c r="V3" s="190"/>
      <c r="W3" s="190"/>
      <c r="X3" s="190"/>
      <c r="Y3" s="190"/>
      <c r="Z3" s="190"/>
      <c r="AA3" s="190"/>
      <c r="AB3" s="190"/>
      <c r="AC3" s="190"/>
      <c r="AD3" s="190"/>
      <c r="AE3" s="190"/>
      <c r="AF3" s="190"/>
      <c r="AG3" s="190"/>
      <c r="AH3" s="51"/>
      <c r="AI3" s="51"/>
      <c r="AJ3" s="52"/>
      <c r="AK3" s="124" t="s">
        <v>6</v>
      </c>
      <c r="AL3" s="124"/>
      <c r="AM3" s="124"/>
      <c r="AN3" s="124"/>
      <c r="AO3" s="124"/>
      <c r="AP3" s="124"/>
      <c r="AQ3" s="191"/>
      <c r="AR3" s="191"/>
      <c r="AS3" s="191"/>
      <c r="AT3" s="191"/>
      <c r="AU3" s="191"/>
      <c r="AV3" s="191"/>
      <c r="AW3" s="191"/>
      <c r="AX3" s="191"/>
      <c r="AY3" s="191"/>
      <c r="AZ3" s="191"/>
      <c r="BA3" s="191"/>
      <c r="BB3" s="191"/>
      <c r="BC3" s="124" t="s">
        <v>7</v>
      </c>
      <c r="BD3" s="124"/>
      <c r="BE3" s="124"/>
      <c r="BF3" s="124"/>
      <c r="BG3" s="193"/>
      <c r="BH3" s="193"/>
      <c r="BI3" s="193"/>
      <c r="BJ3" s="193"/>
      <c r="BK3" s="193"/>
      <c r="BL3" s="193"/>
      <c r="BM3" s="193"/>
      <c r="BN3" s="193"/>
      <c r="BO3" s="193"/>
      <c r="BP3" s="193"/>
      <c r="BQ3" s="193"/>
    </row>
    <row r="4" spans="1:92" ht="10.199999999999999" customHeight="1">
      <c r="A4" s="53"/>
      <c r="B4" s="53"/>
      <c r="C4" s="53"/>
      <c r="D4" s="53"/>
      <c r="E4" s="53"/>
      <c r="F4" s="53"/>
      <c r="G4" s="53"/>
      <c r="H4" s="53"/>
      <c r="I4" s="53"/>
      <c r="J4" s="53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  <c r="Z4" s="57"/>
      <c r="AA4" s="57"/>
      <c r="AB4" s="57"/>
      <c r="AC4" s="57"/>
      <c r="AD4" s="57"/>
      <c r="AE4" s="57"/>
      <c r="AF4" s="57"/>
      <c r="AG4" s="57"/>
      <c r="AH4" s="54"/>
      <c r="AI4" s="54"/>
      <c r="AJ4" s="55"/>
      <c r="AK4" s="53"/>
      <c r="AL4" s="53"/>
      <c r="AM4" s="53"/>
      <c r="AN4" s="53"/>
      <c r="AO4" s="53"/>
      <c r="AP4" s="53"/>
      <c r="AQ4" s="61"/>
      <c r="AR4" s="61"/>
      <c r="AS4" s="61"/>
      <c r="AT4" s="61"/>
      <c r="AU4" s="61"/>
      <c r="AV4" s="61"/>
      <c r="AW4" s="61"/>
      <c r="AX4" s="61"/>
      <c r="AY4" s="61"/>
      <c r="AZ4" s="61"/>
      <c r="BA4" s="61"/>
      <c r="BB4" s="61"/>
      <c r="BC4" s="53"/>
      <c r="BD4" s="53"/>
      <c r="BE4" s="53"/>
      <c r="BF4" s="53"/>
      <c r="BG4" s="62"/>
      <c r="BH4" s="62"/>
      <c r="BI4" s="62"/>
      <c r="BJ4" s="62"/>
      <c r="BK4" s="62"/>
      <c r="BL4" s="62"/>
      <c r="BM4" s="62"/>
      <c r="BN4" s="62"/>
      <c r="BO4" s="62"/>
      <c r="BP4" s="62"/>
      <c r="BQ4" s="62"/>
    </row>
    <row r="5" spans="1:92" s="4" customFormat="1" ht="18" customHeight="1" thickBot="1">
      <c r="A5" s="181" t="s">
        <v>40</v>
      </c>
      <c r="B5" s="181"/>
      <c r="C5" s="181"/>
      <c r="D5" s="181"/>
      <c r="E5" s="181"/>
      <c r="F5" s="181"/>
      <c r="G5" s="181"/>
      <c r="H5" s="181"/>
      <c r="I5" s="181"/>
      <c r="J5" s="181"/>
      <c r="K5" s="181"/>
      <c r="L5" s="181"/>
      <c r="M5" s="132"/>
      <c r="N5" s="132"/>
      <c r="O5" s="132"/>
      <c r="P5" s="132"/>
      <c r="Q5" s="132"/>
      <c r="R5" s="132"/>
      <c r="S5" s="132"/>
      <c r="T5" s="132"/>
      <c r="U5" s="132"/>
      <c r="V5" s="132"/>
      <c r="W5" s="132"/>
      <c r="X5" s="132"/>
      <c r="Y5" s="132"/>
      <c r="Z5" s="132"/>
      <c r="AA5" s="132"/>
      <c r="AB5" s="132"/>
      <c r="AC5" s="132"/>
      <c r="AD5" s="132"/>
      <c r="AE5" s="132"/>
      <c r="AF5" s="132"/>
      <c r="AG5" s="132"/>
      <c r="AH5" s="102"/>
      <c r="AI5" s="102"/>
      <c r="AJ5" s="55"/>
      <c r="AK5" s="181" t="s">
        <v>40</v>
      </c>
      <c r="AL5" s="181"/>
      <c r="AM5" s="181"/>
      <c r="AN5" s="181"/>
      <c r="AO5" s="181"/>
      <c r="AP5" s="181"/>
      <c r="AQ5" s="181"/>
      <c r="AR5" s="181"/>
      <c r="AS5" s="181"/>
      <c r="AT5" s="181"/>
      <c r="AU5" s="181"/>
      <c r="AV5" s="181"/>
      <c r="AW5" s="132"/>
      <c r="AX5" s="132"/>
      <c r="AY5" s="132"/>
      <c r="AZ5" s="132"/>
      <c r="BA5" s="132"/>
      <c r="BB5" s="132"/>
      <c r="BC5" s="132"/>
      <c r="BD5" s="132"/>
      <c r="BE5" s="132"/>
      <c r="BF5" s="132"/>
      <c r="BG5" s="132"/>
      <c r="BH5" s="132"/>
      <c r="BI5" s="132"/>
      <c r="BJ5" s="132"/>
      <c r="BK5" s="132"/>
      <c r="BL5" s="132"/>
      <c r="BM5" s="132"/>
      <c r="BN5" s="132"/>
      <c r="BO5" s="132"/>
      <c r="BP5" s="132"/>
      <c r="BQ5" s="132"/>
    </row>
    <row r="6" spans="1:92" s="20" customFormat="1" ht="18" customHeight="1" thickBot="1">
      <c r="A6" s="128" t="s">
        <v>0</v>
      </c>
      <c r="B6" s="129"/>
      <c r="C6" s="129"/>
      <c r="D6" s="129"/>
      <c r="E6" s="129"/>
      <c r="F6" s="129"/>
      <c r="G6" s="129"/>
      <c r="H6" s="129"/>
      <c r="I6" s="129"/>
      <c r="J6" s="129"/>
      <c r="K6" s="129"/>
      <c r="L6" s="142"/>
      <c r="M6" s="128" t="s">
        <v>17</v>
      </c>
      <c r="N6" s="129"/>
      <c r="O6" s="130"/>
      <c r="P6" s="131" t="s">
        <v>1</v>
      </c>
      <c r="Q6" s="129"/>
      <c r="R6" s="130"/>
      <c r="S6" s="131" t="s">
        <v>2</v>
      </c>
      <c r="T6" s="129"/>
      <c r="U6" s="130"/>
      <c r="V6" s="131" t="s">
        <v>3</v>
      </c>
      <c r="W6" s="129"/>
      <c r="X6" s="130"/>
      <c r="Y6" s="131" t="s">
        <v>4</v>
      </c>
      <c r="Z6" s="129"/>
      <c r="AA6" s="129"/>
      <c r="AB6" s="131" t="s">
        <v>10</v>
      </c>
      <c r="AC6" s="129"/>
      <c r="AD6" s="130"/>
      <c r="AE6" s="131" t="s">
        <v>18</v>
      </c>
      <c r="AF6" s="129"/>
      <c r="AG6" s="142"/>
      <c r="AH6" s="31"/>
      <c r="AI6" s="31"/>
      <c r="AJ6" s="32"/>
      <c r="AK6" s="128" t="s">
        <v>0</v>
      </c>
      <c r="AL6" s="129"/>
      <c r="AM6" s="129"/>
      <c r="AN6" s="129"/>
      <c r="AO6" s="129"/>
      <c r="AP6" s="129"/>
      <c r="AQ6" s="129"/>
      <c r="AR6" s="129"/>
      <c r="AS6" s="129"/>
      <c r="AT6" s="129"/>
      <c r="AU6" s="129"/>
      <c r="AV6" s="142"/>
      <c r="AW6" s="129" t="s">
        <v>17</v>
      </c>
      <c r="AX6" s="129"/>
      <c r="AY6" s="130"/>
      <c r="AZ6" s="131" t="s">
        <v>1</v>
      </c>
      <c r="BA6" s="129"/>
      <c r="BB6" s="130"/>
      <c r="BC6" s="131" t="s">
        <v>2</v>
      </c>
      <c r="BD6" s="129"/>
      <c r="BE6" s="130"/>
      <c r="BF6" s="131" t="s">
        <v>3</v>
      </c>
      <c r="BG6" s="129"/>
      <c r="BH6" s="130"/>
      <c r="BI6" s="131" t="s">
        <v>4</v>
      </c>
      <c r="BJ6" s="129"/>
      <c r="BK6" s="129"/>
      <c r="BL6" s="131" t="s">
        <v>10</v>
      </c>
      <c r="BM6" s="129"/>
      <c r="BN6" s="129"/>
      <c r="BO6" s="131" t="s">
        <v>18</v>
      </c>
      <c r="BP6" s="129"/>
      <c r="BQ6" s="142"/>
      <c r="BT6" s="121"/>
      <c r="BU6" s="121"/>
      <c r="BV6" s="121"/>
      <c r="BW6" s="122"/>
      <c r="BX6" s="122"/>
      <c r="BY6" s="121"/>
      <c r="BZ6" s="121"/>
      <c r="CA6" s="121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</row>
    <row r="7" spans="1:92" s="4" customFormat="1" ht="18" customHeight="1">
      <c r="A7" s="182"/>
      <c r="B7" s="183"/>
      <c r="C7" s="183"/>
      <c r="D7" s="183"/>
      <c r="E7" s="183"/>
      <c r="F7" s="183"/>
      <c r="G7" s="183"/>
      <c r="H7" s="183"/>
      <c r="I7" s="183"/>
      <c r="J7" s="183"/>
      <c r="K7" s="183"/>
      <c r="L7" s="183"/>
      <c r="M7" s="157"/>
      <c r="N7" s="158"/>
      <c r="O7" s="159"/>
      <c r="P7" s="173"/>
      <c r="Q7" s="173"/>
      <c r="R7" s="174"/>
      <c r="S7" s="175"/>
      <c r="T7" s="176"/>
      <c r="U7" s="177"/>
      <c r="V7" s="175"/>
      <c r="W7" s="176"/>
      <c r="X7" s="177"/>
      <c r="Y7" s="178" t="str">
        <f>IF(P7,(SUM(P7,S7)),"")</f>
        <v/>
      </c>
      <c r="Z7" s="179"/>
      <c r="AA7" s="180"/>
      <c r="AB7" s="146" t="str">
        <f>IF(P7,('Pz-Berechnung'!B2),"")</f>
        <v/>
      </c>
      <c r="AC7" s="147"/>
      <c r="AD7" s="148"/>
      <c r="AE7" s="133" t="str">
        <f>IF('Pz-Berechnung'!D5&gt;0,'Pz-Berechnung'!C20,"")</f>
        <v/>
      </c>
      <c r="AF7" s="134"/>
      <c r="AG7" s="135"/>
      <c r="AH7" s="40"/>
      <c r="AI7" s="40"/>
      <c r="AJ7" s="33"/>
      <c r="AK7" s="182"/>
      <c r="AL7" s="183"/>
      <c r="AM7" s="183"/>
      <c r="AN7" s="183"/>
      <c r="AO7" s="183"/>
      <c r="AP7" s="183"/>
      <c r="AQ7" s="183"/>
      <c r="AR7" s="183"/>
      <c r="AS7" s="183"/>
      <c r="AT7" s="183"/>
      <c r="AU7" s="183"/>
      <c r="AV7" s="183"/>
      <c r="AW7" s="163"/>
      <c r="AX7" s="164"/>
      <c r="AY7" s="165"/>
      <c r="AZ7" s="175"/>
      <c r="BA7" s="176"/>
      <c r="BB7" s="177"/>
      <c r="BC7" s="175"/>
      <c r="BD7" s="176"/>
      <c r="BE7" s="177"/>
      <c r="BF7" s="175"/>
      <c r="BG7" s="176"/>
      <c r="BH7" s="177"/>
      <c r="BI7" s="178" t="str">
        <f>IF(AZ7,(SUM(AZ7,BC7)),"")</f>
        <v/>
      </c>
      <c r="BJ7" s="179"/>
      <c r="BK7" s="179"/>
      <c r="BL7" s="146" t="str">
        <f>IF(AZ7,('Pz-Berechnung'!B6),"")</f>
        <v/>
      </c>
      <c r="BM7" s="147"/>
      <c r="BN7" s="186"/>
      <c r="BO7" s="133" t="str">
        <f>IF('Pz-Berechnung'!D5&gt;0,'Pz-Berechnung'!C21,"")</f>
        <v/>
      </c>
      <c r="BP7" s="134"/>
      <c r="BQ7" s="135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</row>
    <row r="8" spans="1:92" s="4" customFormat="1" ht="18" customHeight="1">
      <c r="A8" s="184"/>
      <c r="B8" s="185"/>
      <c r="C8" s="185"/>
      <c r="D8" s="185"/>
      <c r="E8" s="185"/>
      <c r="F8" s="185"/>
      <c r="G8" s="185"/>
      <c r="H8" s="185"/>
      <c r="I8" s="185"/>
      <c r="J8" s="185"/>
      <c r="K8" s="185"/>
      <c r="L8" s="185"/>
      <c r="M8" s="125"/>
      <c r="N8" s="126"/>
      <c r="O8" s="127"/>
      <c r="P8" s="168"/>
      <c r="Q8" s="168"/>
      <c r="R8" s="169"/>
      <c r="S8" s="167"/>
      <c r="T8" s="168"/>
      <c r="U8" s="169"/>
      <c r="V8" s="167"/>
      <c r="W8" s="168"/>
      <c r="X8" s="169"/>
      <c r="Y8" s="170" t="str">
        <f t="shared" ref="Y8:Y10" si="0">IF(P8,(SUM(P8,S8)),"")</f>
        <v/>
      </c>
      <c r="Z8" s="171"/>
      <c r="AA8" s="172"/>
      <c r="AB8" s="149" t="str">
        <f>IF(P8,('Pz-Berechnung'!B3),"")</f>
        <v/>
      </c>
      <c r="AC8" s="150"/>
      <c r="AD8" s="151"/>
      <c r="AE8" s="136"/>
      <c r="AF8" s="137"/>
      <c r="AG8" s="138"/>
      <c r="AH8" s="40"/>
      <c r="AI8" s="40"/>
      <c r="AJ8" s="55"/>
      <c r="AK8" s="184"/>
      <c r="AL8" s="185"/>
      <c r="AM8" s="185"/>
      <c r="AN8" s="185"/>
      <c r="AO8" s="185"/>
      <c r="AP8" s="185"/>
      <c r="AQ8" s="185"/>
      <c r="AR8" s="185"/>
      <c r="AS8" s="185"/>
      <c r="AT8" s="185"/>
      <c r="AU8" s="185"/>
      <c r="AV8" s="185"/>
      <c r="AW8" s="125"/>
      <c r="AX8" s="126"/>
      <c r="AY8" s="127"/>
      <c r="AZ8" s="167"/>
      <c r="BA8" s="168"/>
      <c r="BB8" s="169"/>
      <c r="BC8" s="167"/>
      <c r="BD8" s="168"/>
      <c r="BE8" s="169"/>
      <c r="BF8" s="167"/>
      <c r="BG8" s="168"/>
      <c r="BH8" s="169"/>
      <c r="BI8" s="170" t="str">
        <f t="shared" ref="BI8:BI10" si="1">IF(AZ8,(SUM(AZ8,BC8)),"")</f>
        <v/>
      </c>
      <c r="BJ8" s="171"/>
      <c r="BK8" s="172"/>
      <c r="BL8" s="149" t="str">
        <f>IF(AZ8,('Pz-Berechnung'!B7),"")</f>
        <v/>
      </c>
      <c r="BM8" s="150"/>
      <c r="BN8" s="187"/>
      <c r="BO8" s="136"/>
      <c r="BP8" s="137"/>
      <c r="BQ8" s="138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</row>
    <row r="9" spans="1:92" s="4" customFormat="1" ht="18" customHeight="1">
      <c r="A9" s="184"/>
      <c r="B9" s="185"/>
      <c r="C9" s="185"/>
      <c r="D9" s="185"/>
      <c r="E9" s="185"/>
      <c r="F9" s="185"/>
      <c r="G9" s="185"/>
      <c r="H9" s="185"/>
      <c r="I9" s="185"/>
      <c r="J9" s="185"/>
      <c r="K9" s="185"/>
      <c r="L9" s="185"/>
      <c r="M9" s="125"/>
      <c r="N9" s="126"/>
      <c r="O9" s="127"/>
      <c r="P9" s="168"/>
      <c r="Q9" s="168"/>
      <c r="R9" s="169"/>
      <c r="S9" s="194"/>
      <c r="T9" s="173"/>
      <c r="U9" s="174"/>
      <c r="V9" s="194"/>
      <c r="W9" s="173"/>
      <c r="X9" s="174"/>
      <c r="Y9" s="170" t="str">
        <f t="shared" si="0"/>
        <v/>
      </c>
      <c r="Z9" s="171"/>
      <c r="AA9" s="172"/>
      <c r="AB9" s="149" t="str">
        <f>IF(P9,('Pz-Berechnung'!B4),"")</f>
        <v/>
      </c>
      <c r="AC9" s="150"/>
      <c r="AD9" s="151"/>
      <c r="AE9" s="136"/>
      <c r="AF9" s="137"/>
      <c r="AG9" s="138"/>
      <c r="AH9" s="40"/>
      <c r="AI9" s="40"/>
      <c r="AJ9" s="55"/>
      <c r="AK9" s="184"/>
      <c r="AL9" s="185"/>
      <c r="AM9" s="185"/>
      <c r="AN9" s="185"/>
      <c r="AO9" s="185"/>
      <c r="AP9" s="185"/>
      <c r="AQ9" s="185"/>
      <c r="AR9" s="185"/>
      <c r="AS9" s="185"/>
      <c r="AT9" s="185"/>
      <c r="AU9" s="185"/>
      <c r="AV9" s="185"/>
      <c r="AW9" s="125"/>
      <c r="AX9" s="126"/>
      <c r="AY9" s="127"/>
      <c r="AZ9" s="167"/>
      <c r="BA9" s="168"/>
      <c r="BB9" s="169"/>
      <c r="BC9" s="167"/>
      <c r="BD9" s="168"/>
      <c r="BE9" s="169"/>
      <c r="BF9" s="167"/>
      <c r="BG9" s="168"/>
      <c r="BH9" s="169"/>
      <c r="BI9" s="170" t="str">
        <f t="shared" si="1"/>
        <v/>
      </c>
      <c r="BJ9" s="171"/>
      <c r="BK9" s="172"/>
      <c r="BL9" s="149" t="str">
        <f>IF(AZ9,('Pz-Berechnung'!B8),"")</f>
        <v/>
      </c>
      <c r="BM9" s="150"/>
      <c r="BN9" s="187"/>
      <c r="BO9" s="136"/>
      <c r="BP9" s="137"/>
      <c r="BQ9" s="138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</row>
    <row r="10" spans="1:92" s="4" customFormat="1" ht="18" customHeight="1" thickBot="1">
      <c r="A10" s="188"/>
      <c r="B10" s="189"/>
      <c r="C10" s="189"/>
      <c r="D10" s="189"/>
      <c r="E10" s="189"/>
      <c r="F10" s="189"/>
      <c r="G10" s="189"/>
      <c r="H10" s="189"/>
      <c r="I10" s="189"/>
      <c r="J10" s="189"/>
      <c r="K10" s="189"/>
      <c r="L10" s="189"/>
      <c r="M10" s="143"/>
      <c r="N10" s="144"/>
      <c r="O10" s="145"/>
      <c r="P10" s="155"/>
      <c r="Q10" s="155"/>
      <c r="R10" s="156"/>
      <c r="S10" s="160"/>
      <c r="T10" s="161"/>
      <c r="U10" s="162"/>
      <c r="V10" s="160"/>
      <c r="W10" s="161"/>
      <c r="X10" s="162"/>
      <c r="Y10" s="178" t="str">
        <f t="shared" si="0"/>
        <v/>
      </c>
      <c r="Z10" s="179"/>
      <c r="AA10" s="180"/>
      <c r="AB10" s="152" t="str">
        <f>IF(P10,('Pz-Berechnung'!B5),"")</f>
        <v/>
      </c>
      <c r="AC10" s="153"/>
      <c r="AD10" s="154"/>
      <c r="AE10" s="139"/>
      <c r="AF10" s="140"/>
      <c r="AG10" s="141"/>
      <c r="AH10" s="40"/>
      <c r="AI10" s="40"/>
      <c r="AJ10" s="55"/>
      <c r="AK10" s="188"/>
      <c r="AL10" s="189"/>
      <c r="AM10" s="189"/>
      <c r="AN10" s="189"/>
      <c r="AO10" s="189"/>
      <c r="AP10" s="189"/>
      <c r="AQ10" s="189"/>
      <c r="AR10" s="189"/>
      <c r="AS10" s="189"/>
      <c r="AT10" s="189"/>
      <c r="AU10" s="189"/>
      <c r="AV10" s="189"/>
      <c r="AW10" s="143"/>
      <c r="AX10" s="144"/>
      <c r="AY10" s="145"/>
      <c r="AZ10" s="160"/>
      <c r="BA10" s="161"/>
      <c r="BB10" s="162"/>
      <c r="BC10" s="160"/>
      <c r="BD10" s="161"/>
      <c r="BE10" s="162"/>
      <c r="BF10" s="160"/>
      <c r="BG10" s="161"/>
      <c r="BH10" s="162"/>
      <c r="BI10" s="178" t="str">
        <f t="shared" si="1"/>
        <v/>
      </c>
      <c r="BJ10" s="179"/>
      <c r="BK10" s="179"/>
      <c r="BL10" s="152" t="str">
        <f>IF(AZ10,('Pz-Berechnung'!B9),"")</f>
        <v/>
      </c>
      <c r="BM10" s="153"/>
      <c r="BN10" s="192"/>
      <c r="BO10" s="139"/>
      <c r="BP10" s="140"/>
      <c r="BQ10" s="141"/>
    </row>
    <row r="11" spans="1:92" s="4" customFormat="1" ht="18" customHeight="1" thickBot="1">
      <c r="A11" s="201"/>
      <c r="B11" s="202"/>
      <c r="C11" s="202"/>
      <c r="D11" s="202"/>
      <c r="E11" s="202"/>
      <c r="F11" s="202"/>
      <c r="G11" s="202"/>
      <c r="H11" s="202"/>
      <c r="I11" s="202"/>
      <c r="J11" s="202"/>
      <c r="K11" s="202"/>
      <c r="L11" s="202"/>
      <c r="M11" s="202"/>
      <c r="N11" s="202"/>
      <c r="O11" s="203"/>
      <c r="P11" s="196" t="str">
        <f>IF(P7,SUM(P7:P10),"")</f>
        <v/>
      </c>
      <c r="Q11" s="196"/>
      <c r="R11" s="198"/>
      <c r="S11" s="195" t="str">
        <f>IF(S7,SUM(S7:S10),"")</f>
        <v/>
      </c>
      <c r="T11" s="196"/>
      <c r="U11" s="197"/>
      <c r="V11" s="195" t="str">
        <f>IF(V7,SUM(V7:V10),"")</f>
        <v/>
      </c>
      <c r="W11" s="196"/>
      <c r="X11" s="197"/>
      <c r="Y11" s="195" t="str">
        <f>IF(P7,SUM(Y7:Y10),"")</f>
        <v/>
      </c>
      <c r="Z11" s="196"/>
      <c r="AA11" s="199"/>
      <c r="AB11" s="96"/>
      <c r="AC11" s="96"/>
      <c r="AD11" s="96"/>
      <c r="AE11" s="49"/>
      <c r="AF11" s="49"/>
      <c r="AG11" s="49"/>
      <c r="AH11" s="49"/>
      <c r="AI11" s="49"/>
      <c r="AJ11" s="33"/>
      <c r="AK11" s="201"/>
      <c r="AL11" s="202"/>
      <c r="AM11" s="202"/>
      <c r="AN11" s="202"/>
      <c r="AO11" s="202"/>
      <c r="AP11" s="202"/>
      <c r="AQ11" s="202"/>
      <c r="AR11" s="202"/>
      <c r="AS11" s="202"/>
      <c r="AT11" s="202"/>
      <c r="AU11" s="202"/>
      <c r="AV11" s="202"/>
      <c r="AW11" s="202"/>
      <c r="AX11" s="202"/>
      <c r="AY11" s="203"/>
      <c r="AZ11" s="196" t="str">
        <f>IF(AZ7,SUM(AZ7:AZ10),"")</f>
        <v/>
      </c>
      <c r="BA11" s="196"/>
      <c r="BB11" s="198"/>
      <c r="BC11" s="195" t="str">
        <f>IF(BC7,SUM(BC7:BC10),"")</f>
        <v/>
      </c>
      <c r="BD11" s="196"/>
      <c r="BE11" s="197"/>
      <c r="BF11" s="195" t="str">
        <f>IF(BF7,SUM(BF7:BF10),"")</f>
        <v/>
      </c>
      <c r="BG11" s="196"/>
      <c r="BH11" s="197"/>
      <c r="BI11" s="195" t="str">
        <f>IF(AZ7,SUM(BI7:BI10),"")</f>
        <v/>
      </c>
      <c r="BJ11" s="196"/>
      <c r="BK11" s="199"/>
      <c r="BL11" s="58"/>
      <c r="BM11" s="58"/>
      <c r="BN11" s="58"/>
      <c r="BO11" s="58"/>
      <c r="BP11" s="58"/>
      <c r="BQ11" s="58"/>
    </row>
    <row r="12" spans="1:92" s="4" customFormat="1" ht="10.199999999999999" customHeight="1">
      <c r="A12" s="97"/>
      <c r="B12" s="97"/>
      <c r="C12" s="97"/>
      <c r="D12" s="97"/>
      <c r="E12" s="97"/>
      <c r="F12" s="97"/>
      <c r="G12" s="97"/>
      <c r="H12" s="97"/>
      <c r="I12" s="97"/>
      <c r="J12" s="97"/>
      <c r="K12" s="97"/>
      <c r="L12" s="97"/>
      <c r="M12" s="97"/>
      <c r="N12" s="97"/>
      <c r="O12" s="97"/>
      <c r="P12" s="96"/>
      <c r="Q12" s="96"/>
      <c r="R12" s="98"/>
      <c r="S12" s="96"/>
      <c r="T12" s="96"/>
      <c r="U12" s="96"/>
      <c r="V12" s="96"/>
      <c r="W12" s="96"/>
      <c r="X12" s="96"/>
      <c r="Y12" s="96"/>
      <c r="Z12" s="96"/>
      <c r="AA12" s="96"/>
      <c r="AB12" s="96"/>
      <c r="AC12" s="96"/>
      <c r="AD12" s="96"/>
      <c r="AE12" s="96"/>
      <c r="AF12" s="96"/>
      <c r="AG12" s="96"/>
      <c r="AH12" s="96"/>
      <c r="AI12" s="96"/>
      <c r="AJ12" s="33"/>
      <c r="AK12" s="97"/>
      <c r="AL12" s="97"/>
      <c r="AM12" s="97"/>
      <c r="AN12" s="97"/>
      <c r="AO12" s="97"/>
      <c r="AP12" s="97"/>
      <c r="AQ12" s="97"/>
      <c r="AR12" s="97"/>
      <c r="AS12" s="97"/>
      <c r="AT12" s="97"/>
      <c r="AU12" s="97"/>
      <c r="AV12" s="97"/>
      <c r="AW12" s="97"/>
      <c r="AX12" s="97"/>
      <c r="AY12" s="97"/>
      <c r="AZ12" s="96"/>
      <c r="BA12" s="96"/>
      <c r="BB12" s="96"/>
      <c r="BC12" s="96"/>
      <c r="BD12" s="96"/>
      <c r="BE12" s="96"/>
      <c r="BF12" s="96"/>
      <c r="BG12" s="96"/>
      <c r="BH12" s="96"/>
      <c r="BI12" s="96"/>
      <c r="BJ12" s="96"/>
      <c r="BK12" s="96"/>
      <c r="BL12" s="58"/>
      <c r="BM12" s="58"/>
      <c r="BN12" s="58"/>
      <c r="BO12" s="58"/>
      <c r="BP12" s="58"/>
      <c r="BQ12" s="58"/>
    </row>
    <row r="13" spans="1:92" ht="18" customHeight="1">
      <c r="A13" s="204" t="s">
        <v>41</v>
      </c>
      <c r="B13" s="200"/>
      <c r="C13" s="200"/>
      <c r="D13" s="200"/>
      <c r="E13" s="200"/>
      <c r="F13" s="200"/>
      <c r="G13" s="200"/>
      <c r="H13" s="200"/>
      <c r="I13" s="200"/>
      <c r="J13" s="200"/>
      <c r="K13" s="200"/>
      <c r="L13" s="200"/>
      <c r="M13" s="200"/>
      <c r="N13" s="200"/>
      <c r="O13" s="200"/>
      <c r="P13" s="200"/>
      <c r="Q13" s="200"/>
      <c r="R13" s="200"/>
      <c r="S13" s="200"/>
      <c r="T13" s="200"/>
      <c r="U13" s="200"/>
      <c r="V13" s="200"/>
      <c r="W13" s="200"/>
      <c r="X13" s="200"/>
      <c r="Y13" s="200"/>
      <c r="Z13" s="200"/>
      <c r="AA13" s="200"/>
      <c r="AB13" s="200"/>
      <c r="AC13" s="200"/>
      <c r="AD13" s="200"/>
      <c r="AE13" s="200"/>
      <c r="AF13" s="200"/>
      <c r="AG13" s="200"/>
      <c r="AH13" s="39"/>
      <c r="AI13" s="39"/>
      <c r="AJ13" s="39"/>
      <c r="AK13" s="204" t="s">
        <v>41</v>
      </c>
      <c r="AL13" s="200"/>
      <c r="AM13" s="200"/>
      <c r="AN13" s="200"/>
      <c r="AO13" s="200"/>
      <c r="AP13" s="200"/>
      <c r="AQ13" s="200"/>
      <c r="AR13" s="200"/>
      <c r="AS13" s="200"/>
      <c r="AT13" s="200"/>
      <c r="AU13" s="200"/>
      <c r="AV13" s="200"/>
      <c r="AW13" s="200"/>
      <c r="AX13" s="200"/>
      <c r="AY13" s="200"/>
      <c r="AZ13" s="200"/>
      <c r="BA13" s="200"/>
      <c r="BB13" s="200"/>
      <c r="BC13" s="200"/>
      <c r="BD13" s="200"/>
      <c r="BE13" s="200"/>
      <c r="BF13" s="200"/>
      <c r="BG13" s="200"/>
      <c r="BH13" s="200"/>
      <c r="BI13" s="200"/>
      <c r="BJ13" s="200"/>
      <c r="BK13" s="200"/>
      <c r="BL13" s="200"/>
      <c r="BM13" s="200"/>
      <c r="BN13" s="200"/>
      <c r="BO13" s="200"/>
      <c r="BP13" s="200"/>
      <c r="BQ13" s="200"/>
    </row>
    <row r="14" spans="1:92" ht="10.199999999999999" customHeight="1">
      <c r="A14" s="39"/>
      <c r="B14" s="39"/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99"/>
      <c r="P14" s="99"/>
      <c r="Q14" s="99"/>
      <c r="R14" s="99"/>
      <c r="S14" s="99"/>
      <c r="T14" s="99"/>
      <c r="U14" s="99"/>
      <c r="V14" s="99"/>
      <c r="W14" s="99"/>
      <c r="X14" s="99"/>
      <c r="Y14" s="99"/>
      <c r="Z14" s="99"/>
      <c r="AA14" s="99"/>
      <c r="AB14" s="99"/>
      <c r="AC14" s="99"/>
      <c r="AD14" s="99"/>
      <c r="AE14" s="99"/>
      <c r="AF14" s="99"/>
      <c r="AG14" s="99"/>
      <c r="AH14" s="39"/>
      <c r="AI14" s="39"/>
      <c r="AJ14" s="39"/>
      <c r="AK14" s="39"/>
      <c r="AL14" s="39"/>
      <c r="AM14" s="39"/>
      <c r="AN14" s="39"/>
      <c r="AO14" s="39"/>
      <c r="AP14" s="39"/>
      <c r="AQ14" s="39"/>
      <c r="AR14" s="39"/>
      <c r="AS14" s="39"/>
      <c r="AT14" s="39"/>
      <c r="AU14" s="39"/>
      <c r="AV14" s="39"/>
      <c r="AW14" s="39"/>
      <c r="AX14" s="39"/>
      <c r="AY14" s="99"/>
      <c r="AZ14" s="99"/>
      <c r="BA14" s="99"/>
      <c r="BB14" s="99"/>
      <c r="BC14" s="99"/>
      <c r="BD14" s="99"/>
      <c r="BE14" s="99"/>
      <c r="BF14" s="99"/>
      <c r="BG14" s="99"/>
      <c r="BH14" s="99"/>
      <c r="BI14" s="99"/>
      <c r="BJ14" s="99"/>
      <c r="BK14" s="99"/>
      <c r="BL14" s="99"/>
      <c r="BM14" s="99"/>
      <c r="BN14" s="99"/>
      <c r="BO14" s="99"/>
      <c r="BP14" s="99"/>
      <c r="BQ14" s="99"/>
    </row>
    <row r="15" spans="1:92" s="4" customFormat="1" ht="18" customHeight="1" thickBot="1">
      <c r="A15" s="181" t="s">
        <v>40</v>
      </c>
      <c r="B15" s="181"/>
      <c r="C15" s="181"/>
      <c r="D15" s="181"/>
      <c r="E15" s="181"/>
      <c r="F15" s="181"/>
      <c r="G15" s="181"/>
      <c r="H15" s="181"/>
      <c r="I15" s="181"/>
      <c r="J15" s="181"/>
      <c r="K15" s="181"/>
      <c r="L15" s="181"/>
      <c r="M15" s="132"/>
      <c r="N15" s="132"/>
      <c r="O15" s="132"/>
      <c r="P15" s="132"/>
      <c r="Q15" s="132"/>
      <c r="R15" s="132"/>
      <c r="S15" s="132"/>
      <c r="T15" s="132"/>
      <c r="U15" s="132"/>
      <c r="V15" s="132"/>
      <c r="W15" s="132"/>
      <c r="X15" s="132"/>
      <c r="Y15" s="132"/>
      <c r="Z15" s="132"/>
      <c r="AA15" s="132"/>
      <c r="AB15" s="132"/>
      <c r="AC15" s="132"/>
      <c r="AD15" s="132"/>
      <c r="AE15" s="132"/>
      <c r="AF15" s="132"/>
      <c r="AG15" s="132"/>
      <c r="AH15" s="98"/>
      <c r="AI15" s="98"/>
      <c r="AJ15" s="98"/>
      <c r="AK15" s="181" t="s">
        <v>40</v>
      </c>
      <c r="AL15" s="181"/>
      <c r="AM15" s="181"/>
      <c r="AN15" s="181"/>
      <c r="AO15" s="181"/>
      <c r="AP15" s="181"/>
      <c r="AQ15" s="181"/>
      <c r="AR15" s="181"/>
      <c r="AS15" s="181"/>
      <c r="AT15" s="181"/>
      <c r="AU15" s="181"/>
      <c r="AV15" s="181"/>
      <c r="AW15" s="132"/>
      <c r="AX15" s="132"/>
      <c r="AY15" s="132"/>
      <c r="AZ15" s="132"/>
      <c r="BA15" s="132"/>
      <c r="BB15" s="132"/>
      <c r="BC15" s="132"/>
      <c r="BD15" s="132"/>
      <c r="BE15" s="132"/>
      <c r="BF15" s="132"/>
      <c r="BG15" s="132"/>
      <c r="BH15" s="132"/>
      <c r="BI15" s="132"/>
      <c r="BJ15" s="132"/>
      <c r="BK15" s="132"/>
      <c r="BL15" s="132"/>
      <c r="BM15" s="132"/>
      <c r="BN15" s="132"/>
      <c r="BO15" s="132"/>
      <c r="BP15" s="132"/>
      <c r="BQ15" s="132"/>
    </row>
    <row r="16" spans="1:92" ht="18" customHeight="1" thickBot="1">
      <c r="A16" s="128" t="s">
        <v>0</v>
      </c>
      <c r="B16" s="129"/>
      <c r="C16" s="129"/>
      <c r="D16" s="129"/>
      <c r="E16" s="129"/>
      <c r="F16" s="129"/>
      <c r="G16" s="129"/>
      <c r="H16" s="129"/>
      <c r="I16" s="129"/>
      <c r="J16" s="129"/>
      <c r="K16" s="129"/>
      <c r="L16" s="142"/>
      <c r="M16" s="128" t="s">
        <v>17</v>
      </c>
      <c r="N16" s="129"/>
      <c r="O16" s="130"/>
      <c r="P16" s="131" t="s">
        <v>1</v>
      </c>
      <c r="Q16" s="129"/>
      <c r="R16" s="130"/>
      <c r="S16" s="131" t="s">
        <v>2</v>
      </c>
      <c r="T16" s="129"/>
      <c r="U16" s="130"/>
      <c r="V16" s="131" t="s">
        <v>3</v>
      </c>
      <c r="W16" s="129"/>
      <c r="X16" s="130"/>
      <c r="Y16" s="131" t="s">
        <v>4</v>
      </c>
      <c r="Z16" s="129"/>
      <c r="AA16" s="129"/>
      <c r="AB16" s="131" t="s">
        <v>10</v>
      </c>
      <c r="AC16" s="129"/>
      <c r="AD16" s="130"/>
      <c r="AE16" s="131" t="s">
        <v>18</v>
      </c>
      <c r="AF16" s="129"/>
      <c r="AG16" s="142"/>
      <c r="AH16" s="39"/>
      <c r="AI16" s="39"/>
      <c r="AJ16" s="39"/>
      <c r="AK16" s="128" t="s">
        <v>0</v>
      </c>
      <c r="AL16" s="129"/>
      <c r="AM16" s="129"/>
      <c r="AN16" s="129"/>
      <c r="AO16" s="129"/>
      <c r="AP16" s="129"/>
      <c r="AQ16" s="129"/>
      <c r="AR16" s="129"/>
      <c r="AS16" s="129"/>
      <c r="AT16" s="129"/>
      <c r="AU16" s="129"/>
      <c r="AV16" s="142"/>
      <c r="AW16" s="128" t="s">
        <v>17</v>
      </c>
      <c r="AX16" s="129"/>
      <c r="AY16" s="130"/>
      <c r="AZ16" s="131" t="s">
        <v>1</v>
      </c>
      <c r="BA16" s="129"/>
      <c r="BB16" s="130"/>
      <c r="BC16" s="131" t="s">
        <v>2</v>
      </c>
      <c r="BD16" s="129"/>
      <c r="BE16" s="130"/>
      <c r="BF16" s="131" t="s">
        <v>3</v>
      </c>
      <c r="BG16" s="129"/>
      <c r="BH16" s="130"/>
      <c r="BI16" s="131" t="s">
        <v>4</v>
      </c>
      <c r="BJ16" s="129"/>
      <c r="BK16" s="129"/>
      <c r="BL16" s="131" t="s">
        <v>10</v>
      </c>
      <c r="BM16" s="129"/>
      <c r="BN16" s="130"/>
      <c r="BO16" s="131" t="s">
        <v>18</v>
      </c>
      <c r="BP16" s="129"/>
      <c r="BQ16" s="142"/>
      <c r="BT16" s="121"/>
      <c r="BU16" s="121"/>
      <c r="BV16" s="121"/>
      <c r="BW16" s="121"/>
    </row>
    <row r="17" spans="1:69" ht="18" customHeight="1">
      <c r="A17" s="182"/>
      <c r="B17" s="183"/>
      <c r="C17" s="183"/>
      <c r="D17" s="183"/>
      <c r="E17" s="183"/>
      <c r="F17" s="183"/>
      <c r="G17" s="183"/>
      <c r="H17" s="183"/>
      <c r="I17" s="183"/>
      <c r="J17" s="183"/>
      <c r="K17" s="183"/>
      <c r="L17" s="183"/>
      <c r="M17" s="157"/>
      <c r="N17" s="158"/>
      <c r="O17" s="159"/>
      <c r="P17" s="173"/>
      <c r="Q17" s="173"/>
      <c r="R17" s="174"/>
      <c r="S17" s="175"/>
      <c r="T17" s="176"/>
      <c r="U17" s="177"/>
      <c r="V17" s="175"/>
      <c r="W17" s="176"/>
      <c r="X17" s="177"/>
      <c r="Y17" s="178" t="str">
        <f>IF(P17,(SUM(P17,S17)),"")</f>
        <v/>
      </c>
      <c r="Z17" s="179"/>
      <c r="AA17" s="180"/>
      <c r="AB17" s="146" t="str">
        <f>IF(P17,('Pz-Berechnung'!B10),"")</f>
        <v/>
      </c>
      <c r="AC17" s="147"/>
      <c r="AD17" s="148"/>
      <c r="AE17" s="133" t="str">
        <f>IF('Pz-Berechnung'!D5&gt;0,'Pz-Berechnung'!C22,"")</f>
        <v/>
      </c>
      <c r="AF17" s="134"/>
      <c r="AG17" s="135"/>
      <c r="AH17" s="39"/>
      <c r="AI17" s="39"/>
      <c r="AJ17" s="39"/>
      <c r="AK17" s="182"/>
      <c r="AL17" s="183"/>
      <c r="AM17" s="183"/>
      <c r="AN17" s="183"/>
      <c r="AO17" s="183"/>
      <c r="AP17" s="183"/>
      <c r="AQ17" s="183"/>
      <c r="AR17" s="183"/>
      <c r="AS17" s="183"/>
      <c r="AT17" s="183"/>
      <c r="AU17" s="183"/>
      <c r="AV17" s="183"/>
      <c r="AW17" s="163"/>
      <c r="AX17" s="164"/>
      <c r="AY17" s="165"/>
      <c r="AZ17" s="264"/>
      <c r="BA17" s="264"/>
      <c r="BB17" s="265"/>
      <c r="BC17" s="266"/>
      <c r="BD17" s="267"/>
      <c r="BE17" s="268"/>
      <c r="BF17" s="266"/>
      <c r="BG17" s="267"/>
      <c r="BH17" s="268"/>
      <c r="BI17" s="269" t="str">
        <f>IF(AZ17,(SUM(AZ17,BC17)),"")</f>
        <v/>
      </c>
      <c r="BJ17" s="270"/>
      <c r="BK17" s="271"/>
      <c r="BL17" s="146" t="str">
        <f>IF(AZ17,('Pz-Berechnung'!B14),"")</f>
        <v/>
      </c>
      <c r="BM17" s="147"/>
      <c r="BN17" s="148"/>
      <c r="BO17" s="133" t="str">
        <f>IF('Pz-Berechnung'!D5&gt;0,'Pz-Berechnung'!C23,"")</f>
        <v/>
      </c>
      <c r="BP17" s="134"/>
      <c r="BQ17" s="135"/>
    </row>
    <row r="18" spans="1:69" ht="18" customHeight="1">
      <c r="A18" s="184"/>
      <c r="B18" s="185"/>
      <c r="C18" s="185"/>
      <c r="D18" s="185"/>
      <c r="E18" s="185"/>
      <c r="F18" s="185"/>
      <c r="G18" s="185"/>
      <c r="H18" s="185"/>
      <c r="I18" s="185"/>
      <c r="J18" s="185"/>
      <c r="K18" s="185"/>
      <c r="L18" s="185"/>
      <c r="M18" s="125"/>
      <c r="N18" s="126"/>
      <c r="O18" s="127"/>
      <c r="P18" s="168"/>
      <c r="Q18" s="168"/>
      <c r="R18" s="169"/>
      <c r="S18" s="167"/>
      <c r="T18" s="168"/>
      <c r="U18" s="169"/>
      <c r="V18" s="167"/>
      <c r="W18" s="168"/>
      <c r="X18" s="169"/>
      <c r="Y18" s="170" t="str">
        <f t="shared" ref="Y18:Y20" si="2">IF(P18,(SUM(P18,S18)),"")</f>
        <v/>
      </c>
      <c r="Z18" s="171"/>
      <c r="AA18" s="172"/>
      <c r="AB18" s="149" t="str">
        <f>IF(P18,('Pz-Berechnung'!B11),"")</f>
        <v/>
      </c>
      <c r="AC18" s="150"/>
      <c r="AD18" s="151"/>
      <c r="AE18" s="136"/>
      <c r="AF18" s="137"/>
      <c r="AG18" s="138"/>
      <c r="AH18" s="39"/>
      <c r="AI18" s="39"/>
      <c r="AJ18" s="39"/>
      <c r="AK18" s="184"/>
      <c r="AL18" s="185"/>
      <c r="AM18" s="185"/>
      <c r="AN18" s="185"/>
      <c r="AO18" s="185"/>
      <c r="AP18" s="185"/>
      <c r="AQ18" s="185"/>
      <c r="AR18" s="185"/>
      <c r="AS18" s="185"/>
      <c r="AT18" s="185"/>
      <c r="AU18" s="185"/>
      <c r="AV18" s="185"/>
      <c r="AW18" s="125"/>
      <c r="AX18" s="126"/>
      <c r="AY18" s="127"/>
      <c r="AZ18" s="168"/>
      <c r="BA18" s="168"/>
      <c r="BB18" s="169"/>
      <c r="BC18" s="167"/>
      <c r="BD18" s="168"/>
      <c r="BE18" s="169"/>
      <c r="BF18" s="167"/>
      <c r="BG18" s="168"/>
      <c r="BH18" s="169"/>
      <c r="BI18" s="170" t="str">
        <f t="shared" ref="BI18:BI20" si="3">IF(AZ18,(SUM(AZ18,BC18)),"")</f>
        <v/>
      </c>
      <c r="BJ18" s="171"/>
      <c r="BK18" s="172"/>
      <c r="BL18" s="149" t="str">
        <f>IF(AZ18,('Pz-Berechnung'!B15),"")</f>
        <v/>
      </c>
      <c r="BM18" s="150"/>
      <c r="BN18" s="151"/>
      <c r="BO18" s="136"/>
      <c r="BP18" s="137"/>
      <c r="BQ18" s="138"/>
    </row>
    <row r="19" spans="1:69" ht="18" customHeight="1">
      <c r="A19" s="184"/>
      <c r="B19" s="185"/>
      <c r="C19" s="185"/>
      <c r="D19" s="185"/>
      <c r="E19" s="185"/>
      <c r="F19" s="185"/>
      <c r="G19" s="185"/>
      <c r="H19" s="185"/>
      <c r="I19" s="185"/>
      <c r="J19" s="185"/>
      <c r="K19" s="185"/>
      <c r="L19" s="185"/>
      <c r="M19" s="125"/>
      <c r="N19" s="126"/>
      <c r="O19" s="127"/>
      <c r="P19" s="168"/>
      <c r="Q19" s="168"/>
      <c r="R19" s="169"/>
      <c r="S19" s="194"/>
      <c r="T19" s="173"/>
      <c r="U19" s="174"/>
      <c r="V19" s="194"/>
      <c r="W19" s="173"/>
      <c r="X19" s="174"/>
      <c r="Y19" s="170" t="str">
        <f t="shared" si="2"/>
        <v/>
      </c>
      <c r="Z19" s="171"/>
      <c r="AA19" s="172"/>
      <c r="AB19" s="149" t="str">
        <f>IF(P19,('Pz-Berechnung'!B12),"")</f>
        <v/>
      </c>
      <c r="AC19" s="150"/>
      <c r="AD19" s="151"/>
      <c r="AE19" s="136"/>
      <c r="AF19" s="137"/>
      <c r="AG19" s="138"/>
      <c r="AH19" s="39"/>
      <c r="AI19" s="39"/>
      <c r="AJ19" s="39"/>
      <c r="AK19" s="184"/>
      <c r="AL19" s="185"/>
      <c r="AM19" s="185"/>
      <c r="AN19" s="185"/>
      <c r="AO19" s="185"/>
      <c r="AP19" s="185"/>
      <c r="AQ19" s="185"/>
      <c r="AR19" s="185"/>
      <c r="AS19" s="185"/>
      <c r="AT19" s="185"/>
      <c r="AU19" s="185"/>
      <c r="AV19" s="185"/>
      <c r="AW19" s="125"/>
      <c r="AX19" s="126"/>
      <c r="AY19" s="127"/>
      <c r="AZ19" s="168"/>
      <c r="BA19" s="168"/>
      <c r="BB19" s="169"/>
      <c r="BC19" s="194"/>
      <c r="BD19" s="173"/>
      <c r="BE19" s="174"/>
      <c r="BF19" s="194"/>
      <c r="BG19" s="173"/>
      <c r="BH19" s="174"/>
      <c r="BI19" s="170" t="str">
        <f t="shared" si="3"/>
        <v/>
      </c>
      <c r="BJ19" s="171"/>
      <c r="BK19" s="172"/>
      <c r="BL19" s="278" t="str">
        <f>IF(AZ19,('Pz-Berechnung'!B16),"")</f>
        <v/>
      </c>
      <c r="BM19" s="279"/>
      <c r="BN19" s="280"/>
      <c r="BO19" s="136"/>
      <c r="BP19" s="137"/>
      <c r="BQ19" s="138"/>
    </row>
    <row r="20" spans="1:69" ht="18" customHeight="1" thickBot="1">
      <c r="A20" s="188"/>
      <c r="B20" s="189"/>
      <c r="C20" s="189"/>
      <c r="D20" s="189"/>
      <c r="E20" s="189"/>
      <c r="F20" s="189"/>
      <c r="G20" s="189"/>
      <c r="H20" s="189"/>
      <c r="I20" s="189"/>
      <c r="J20" s="189"/>
      <c r="K20" s="189"/>
      <c r="L20" s="189"/>
      <c r="M20" s="143"/>
      <c r="N20" s="144"/>
      <c r="O20" s="145"/>
      <c r="P20" s="155"/>
      <c r="Q20" s="155"/>
      <c r="R20" s="156"/>
      <c r="S20" s="160"/>
      <c r="T20" s="161"/>
      <c r="U20" s="162"/>
      <c r="V20" s="160"/>
      <c r="W20" s="161"/>
      <c r="X20" s="162"/>
      <c r="Y20" s="178" t="str">
        <f t="shared" si="2"/>
        <v/>
      </c>
      <c r="Z20" s="179"/>
      <c r="AA20" s="180"/>
      <c r="AB20" s="152" t="str">
        <f>IF(P20,('Pz-Berechnung'!B13),"")</f>
        <v/>
      </c>
      <c r="AC20" s="153"/>
      <c r="AD20" s="154"/>
      <c r="AE20" s="139"/>
      <c r="AF20" s="140"/>
      <c r="AG20" s="141"/>
      <c r="AH20" s="39"/>
      <c r="AI20" s="39"/>
      <c r="AJ20" s="39"/>
      <c r="AK20" s="188"/>
      <c r="AL20" s="189"/>
      <c r="AM20" s="189"/>
      <c r="AN20" s="189"/>
      <c r="AO20" s="189"/>
      <c r="AP20" s="189"/>
      <c r="AQ20" s="189"/>
      <c r="AR20" s="189"/>
      <c r="AS20" s="189"/>
      <c r="AT20" s="189"/>
      <c r="AU20" s="189"/>
      <c r="AV20" s="189"/>
      <c r="AW20" s="143"/>
      <c r="AX20" s="144"/>
      <c r="AY20" s="145"/>
      <c r="AZ20" s="155"/>
      <c r="BA20" s="155"/>
      <c r="BB20" s="156"/>
      <c r="BC20" s="160"/>
      <c r="BD20" s="161"/>
      <c r="BE20" s="162"/>
      <c r="BF20" s="160"/>
      <c r="BG20" s="161"/>
      <c r="BH20" s="162"/>
      <c r="BI20" s="272" t="str">
        <f t="shared" si="3"/>
        <v/>
      </c>
      <c r="BJ20" s="273"/>
      <c r="BK20" s="274"/>
      <c r="BL20" s="275" t="str">
        <f>IF(AZ20,('Pz-Berechnung'!B17),"")</f>
        <v/>
      </c>
      <c r="BM20" s="276"/>
      <c r="BN20" s="277"/>
      <c r="BO20" s="139"/>
      <c r="BP20" s="140"/>
      <c r="BQ20" s="141"/>
    </row>
    <row r="21" spans="1:69" ht="18" customHeight="1" thickBot="1">
      <c r="A21" s="201"/>
      <c r="B21" s="202"/>
      <c r="C21" s="202"/>
      <c r="D21" s="202"/>
      <c r="E21" s="202"/>
      <c r="F21" s="202"/>
      <c r="G21" s="202"/>
      <c r="H21" s="202"/>
      <c r="I21" s="202"/>
      <c r="J21" s="202"/>
      <c r="K21" s="202"/>
      <c r="L21" s="202"/>
      <c r="M21" s="202"/>
      <c r="N21" s="202"/>
      <c r="O21" s="203"/>
      <c r="P21" s="196" t="str">
        <f>IF(P17,SUM(P17:P20),"")</f>
        <v/>
      </c>
      <c r="Q21" s="196"/>
      <c r="R21" s="198"/>
      <c r="S21" s="195" t="str">
        <f>IF(S17,SUM(S17:S20),"")</f>
        <v/>
      </c>
      <c r="T21" s="196"/>
      <c r="U21" s="197"/>
      <c r="V21" s="195" t="str">
        <f>IF(V17,SUM(V17:V20),"")</f>
        <v/>
      </c>
      <c r="W21" s="196"/>
      <c r="X21" s="197"/>
      <c r="Y21" s="195" t="str">
        <f>IF(P17,SUM(Y17:Y20),"")</f>
        <v/>
      </c>
      <c r="Z21" s="196"/>
      <c r="AA21" s="199"/>
      <c r="AB21" s="96"/>
      <c r="AC21" s="96"/>
      <c r="AD21" s="96"/>
      <c r="AE21" s="96"/>
      <c r="AF21" s="96"/>
      <c r="AG21" s="96"/>
      <c r="AH21" s="39"/>
      <c r="AI21" s="39"/>
      <c r="AJ21" s="39"/>
      <c r="AK21" s="201"/>
      <c r="AL21" s="202"/>
      <c r="AM21" s="202"/>
      <c r="AN21" s="202"/>
      <c r="AO21" s="202"/>
      <c r="AP21" s="202"/>
      <c r="AQ21" s="202"/>
      <c r="AR21" s="202"/>
      <c r="AS21" s="202"/>
      <c r="AT21" s="202"/>
      <c r="AU21" s="202"/>
      <c r="AV21" s="202"/>
      <c r="AW21" s="257"/>
      <c r="AX21" s="257"/>
      <c r="AY21" s="258"/>
      <c r="AZ21" s="259" t="str">
        <f>IF(AZ17,SUM(AZ17:AZ20),"")</f>
        <v/>
      </c>
      <c r="BA21" s="259"/>
      <c r="BB21" s="260"/>
      <c r="BC21" s="261" t="str">
        <f>IF(BC17,SUM(BC17:BC20),"")</f>
        <v/>
      </c>
      <c r="BD21" s="259"/>
      <c r="BE21" s="262"/>
      <c r="BF21" s="261" t="str">
        <f>IF(BF17,SUM(BF17:BF20),"")</f>
        <v/>
      </c>
      <c r="BG21" s="259"/>
      <c r="BH21" s="262"/>
      <c r="BI21" s="261" t="str">
        <f>IF(AZ17,SUM(BI17:BI20),"")</f>
        <v/>
      </c>
      <c r="BJ21" s="259"/>
      <c r="BK21" s="263"/>
      <c r="BL21" s="96"/>
      <c r="BM21" s="96"/>
      <c r="BN21" s="96"/>
      <c r="BO21" s="96"/>
      <c r="BP21" s="96"/>
      <c r="BQ21" s="96"/>
    </row>
    <row r="22" spans="1:69" ht="10.199999999999999" customHeight="1">
      <c r="A22" s="97"/>
      <c r="B22" s="97"/>
      <c r="C22" s="97"/>
      <c r="D22" s="97"/>
      <c r="E22" s="97"/>
      <c r="F22" s="97"/>
      <c r="G22" s="97"/>
      <c r="H22" s="97"/>
      <c r="I22" s="97"/>
      <c r="J22" s="97"/>
      <c r="K22" s="97"/>
      <c r="L22" s="97"/>
      <c r="M22" s="97"/>
      <c r="N22" s="97"/>
      <c r="O22" s="97"/>
      <c r="P22" s="96"/>
      <c r="Q22" s="96"/>
      <c r="R22" s="98"/>
      <c r="S22" s="96"/>
      <c r="T22" s="96"/>
      <c r="U22" s="96"/>
      <c r="V22" s="96"/>
      <c r="W22" s="96"/>
      <c r="X22" s="96"/>
      <c r="Y22" s="96"/>
      <c r="Z22" s="96"/>
      <c r="AA22" s="96"/>
      <c r="AB22" s="96"/>
      <c r="AC22" s="96"/>
      <c r="AD22" s="96"/>
      <c r="AE22" s="96"/>
      <c r="AF22" s="96"/>
      <c r="AG22" s="96"/>
      <c r="AH22" s="39"/>
      <c r="AI22" s="39"/>
      <c r="AJ22" s="39"/>
      <c r="AK22" s="97"/>
      <c r="AL22" s="97"/>
      <c r="AM22" s="97"/>
      <c r="AN22" s="97"/>
      <c r="AO22" s="97"/>
      <c r="AP22" s="97"/>
      <c r="AQ22" s="97"/>
      <c r="AR22" s="97"/>
      <c r="AS22" s="97"/>
      <c r="AT22" s="97"/>
      <c r="AU22" s="97"/>
      <c r="AV22" s="97"/>
      <c r="AW22" s="97"/>
      <c r="AX22" s="97"/>
      <c r="AY22" s="97"/>
      <c r="AZ22" s="96"/>
      <c r="BA22" s="96"/>
      <c r="BB22" s="98"/>
      <c r="BC22" s="96"/>
      <c r="BD22" s="96"/>
      <c r="BE22" s="96"/>
      <c r="BF22" s="96"/>
      <c r="BG22" s="96"/>
      <c r="BH22" s="96"/>
      <c r="BI22" s="96"/>
      <c r="BJ22" s="96"/>
      <c r="BK22" s="96"/>
      <c r="BL22" s="96"/>
      <c r="BM22" s="96"/>
      <c r="BN22" s="96"/>
      <c r="BO22" s="96"/>
      <c r="BP22" s="96"/>
      <c r="BQ22" s="96"/>
    </row>
    <row r="23" spans="1:69" ht="18" customHeight="1">
      <c r="A23" s="204" t="s">
        <v>41</v>
      </c>
      <c r="B23" s="200"/>
      <c r="C23" s="200"/>
      <c r="D23" s="200"/>
      <c r="E23" s="200"/>
      <c r="F23" s="200"/>
      <c r="G23" s="200"/>
      <c r="H23" s="200"/>
      <c r="I23" s="200"/>
      <c r="J23" s="200"/>
      <c r="K23" s="200"/>
      <c r="L23" s="200"/>
      <c r="M23" s="200"/>
      <c r="N23" s="200"/>
      <c r="O23" s="200"/>
      <c r="P23" s="200"/>
      <c r="Q23" s="200"/>
      <c r="R23" s="200"/>
      <c r="S23" s="200"/>
      <c r="T23" s="200"/>
      <c r="U23" s="200"/>
      <c r="V23" s="200"/>
      <c r="W23" s="200"/>
      <c r="X23" s="200"/>
      <c r="Y23" s="200"/>
      <c r="Z23" s="200"/>
      <c r="AA23" s="200"/>
      <c r="AB23" s="200"/>
      <c r="AC23" s="200"/>
      <c r="AD23" s="200"/>
      <c r="AE23" s="200"/>
      <c r="AF23" s="200"/>
      <c r="AG23" s="200"/>
      <c r="AH23" s="34"/>
      <c r="AI23" s="34"/>
      <c r="AJ23" s="35"/>
      <c r="AK23" s="204" t="s">
        <v>41</v>
      </c>
      <c r="AL23" s="200"/>
      <c r="AM23" s="200"/>
      <c r="AN23" s="200"/>
      <c r="AO23" s="200"/>
      <c r="AP23" s="200"/>
      <c r="AQ23" s="200"/>
      <c r="AR23" s="200"/>
      <c r="AS23" s="200"/>
      <c r="AT23" s="200"/>
      <c r="AU23" s="200"/>
      <c r="AV23" s="200"/>
      <c r="AW23" s="200"/>
      <c r="AX23" s="200"/>
      <c r="AY23" s="200"/>
      <c r="AZ23" s="200"/>
      <c r="BA23" s="200"/>
      <c r="BB23" s="200"/>
      <c r="BC23" s="200"/>
      <c r="BD23" s="200"/>
      <c r="BE23" s="200"/>
      <c r="BF23" s="200"/>
      <c r="BG23" s="200"/>
      <c r="BH23" s="200"/>
      <c r="BI23" s="200"/>
      <c r="BJ23" s="200"/>
      <c r="BK23" s="200"/>
      <c r="BL23" s="200"/>
      <c r="BM23" s="200"/>
      <c r="BN23" s="200"/>
      <c r="BO23" s="200"/>
      <c r="BP23" s="200"/>
      <c r="BQ23" s="200"/>
    </row>
    <row r="24" spans="1:69" ht="18" customHeight="1">
      <c r="A24" s="123"/>
      <c r="B24" s="99"/>
      <c r="C24" s="99"/>
      <c r="D24" s="99"/>
      <c r="E24" s="99"/>
      <c r="F24" s="99"/>
      <c r="G24" s="99"/>
      <c r="H24" s="99"/>
      <c r="I24" s="99"/>
      <c r="J24" s="99"/>
      <c r="K24" s="99"/>
      <c r="L24" s="99"/>
      <c r="M24" s="99"/>
      <c r="N24" s="99"/>
      <c r="O24" s="99"/>
      <c r="P24" s="99"/>
      <c r="Q24" s="99"/>
      <c r="R24" s="99"/>
      <c r="S24" s="99"/>
      <c r="T24" s="99"/>
      <c r="U24" s="99"/>
      <c r="V24" s="99"/>
      <c r="W24" s="99"/>
      <c r="X24" s="99"/>
      <c r="Y24" s="99"/>
      <c r="Z24" s="99"/>
      <c r="AA24" s="99"/>
      <c r="AB24" s="99"/>
      <c r="AC24" s="99"/>
      <c r="AD24" s="99"/>
      <c r="AE24" s="99"/>
      <c r="AF24" s="99"/>
      <c r="AG24" s="99"/>
      <c r="AH24" s="34"/>
      <c r="AI24" s="34"/>
      <c r="AJ24" s="35"/>
      <c r="AK24" s="123"/>
      <c r="AL24" s="99"/>
      <c r="AM24" s="99"/>
      <c r="AN24" s="99"/>
      <c r="AO24" s="99"/>
      <c r="AP24" s="99"/>
      <c r="AQ24" s="99"/>
      <c r="AR24" s="99"/>
      <c r="AS24" s="99"/>
      <c r="AT24" s="99"/>
      <c r="AU24" s="99"/>
      <c r="AV24" s="99"/>
      <c r="AW24" s="99"/>
      <c r="AX24" s="99"/>
      <c r="AY24" s="99"/>
      <c r="AZ24" s="99"/>
      <c r="BA24" s="99"/>
      <c r="BB24" s="99"/>
      <c r="BC24" s="99"/>
      <c r="BD24" s="99"/>
      <c r="BE24" s="99"/>
      <c r="BF24" s="99"/>
      <c r="BG24" s="99"/>
      <c r="BH24" s="99"/>
      <c r="BI24" s="99"/>
      <c r="BJ24" s="99"/>
      <c r="BK24" s="99"/>
      <c r="BL24" s="99"/>
      <c r="BM24" s="99"/>
      <c r="BN24" s="99"/>
      <c r="BO24" s="99"/>
      <c r="BP24" s="99"/>
      <c r="BQ24" s="99"/>
    </row>
    <row r="25" spans="1:69" ht="18" customHeight="1">
      <c r="A25" s="123" t="s">
        <v>27</v>
      </c>
      <c r="B25" s="99"/>
      <c r="C25" s="99"/>
      <c r="D25" s="99"/>
      <c r="E25" s="99"/>
      <c r="F25" s="99"/>
      <c r="G25" s="99"/>
      <c r="H25" s="119"/>
      <c r="I25" s="119"/>
      <c r="J25" s="119"/>
      <c r="K25" s="119"/>
      <c r="L25" s="119"/>
      <c r="M25" s="119"/>
      <c r="N25" s="119"/>
      <c r="O25" s="119"/>
      <c r="P25" s="119"/>
      <c r="Q25" s="119"/>
      <c r="R25" s="119"/>
      <c r="S25" s="119"/>
      <c r="T25" s="119"/>
      <c r="U25" s="119"/>
      <c r="V25" s="119"/>
      <c r="W25" s="119"/>
      <c r="X25" s="119"/>
      <c r="Y25" s="119"/>
      <c r="Z25" s="119"/>
      <c r="AA25" s="119"/>
      <c r="AB25" s="119"/>
      <c r="AC25" s="119"/>
      <c r="AD25" s="119"/>
      <c r="AE25" s="119"/>
      <c r="AF25" s="119"/>
      <c r="AG25" s="119"/>
      <c r="AH25" s="246"/>
      <c r="AI25" s="246"/>
      <c r="AJ25" s="247"/>
      <c r="AK25" s="120"/>
      <c r="AL25" s="119"/>
      <c r="AM25" s="119"/>
      <c r="AN25" s="119"/>
      <c r="AO25" s="119"/>
      <c r="AP25" s="119"/>
      <c r="AQ25" s="119"/>
      <c r="AR25" s="119"/>
      <c r="AS25" s="119"/>
      <c r="AT25" s="119"/>
      <c r="AU25" s="119"/>
      <c r="AV25" s="119"/>
      <c r="AW25" s="119"/>
      <c r="AX25" s="119"/>
      <c r="AY25" s="119"/>
      <c r="AZ25" s="119"/>
      <c r="BA25" s="119"/>
      <c r="BB25" s="119"/>
      <c r="BC25" s="119"/>
      <c r="BD25" s="119"/>
      <c r="BE25" s="119"/>
      <c r="BF25" s="119"/>
      <c r="BG25" s="119"/>
      <c r="BH25" s="119"/>
      <c r="BI25" s="119"/>
      <c r="BJ25" s="119"/>
      <c r="BK25" s="119"/>
      <c r="BL25" s="119"/>
      <c r="BM25" s="119"/>
      <c r="BN25" s="119"/>
      <c r="BO25" s="119"/>
      <c r="BP25" s="119"/>
      <c r="BQ25" s="119"/>
    </row>
    <row r="26" spans="1:69" ht="18" customHeight="1">
      <c r="A26" s="123"/>
      <c r="B26" s="99"/>
      <c r="C26" s="99"/>
      <c r="D26" s="99"/>
      <c r="E26" s="99"/>
      <c r="F26" s="99"/>
      <c r="G26" s="99"/>
      <c r="H26" s="248"/>
      <c r="I26" s="248"/>
      <c r="J26" s="248"/>
      <c r="K26" s="248"/>
      <c r="L26" s="248"/>
      <c r="M26" s="248"/>
      <c r="N26" s="248"/>
      <c r="O26" s="248"/>
      <c r="P26" s="248"/>
      <c r="Q26" s="248"/>
      <c r="R26" s="248"/>
      <c r="S26" s="248"/>
      <c r="T26" s="248"/>
      <c r="U26" s="248"/>
      <c r="V26" s="248"/>
      <c r="W26" s="248"/>
      <c r="X26" s="248"/>
      <c r="Y26" s="248"/>
      <c r="Z26" s="248"/>
      <c r="AA26" s="248"/>
      <c r="AB26" s="248"/>
      <c r="AC26" s="248"/>
      <c r="AD26" s="248"/>
      <c r="AE26" s="248"/>
      <c r="AF26" s="248"/>
      <c r="AG26" s="248"/>
      <c r="AH26" s="249"/>
      <c r="AI26" s="249"/>
      <c r="AJ26" s="250"/>
      <c r="AK26" s="251"/>
      <c r="AL26" s="248"/>
      <c r="AM26" s="248"/>
      <c r="AN26" s="248"/>
      <c r="AO26" s="248"/>
      <c r="AP26" s="248"/>
      <c r="AQ26" s="248"/>
      <c r="AR26" s="248"/>
      <c r="AS26" s="248"/>
      <c r="AT26" s="248"/>
      <c r="AU26" s="248"/>
      <c r="AV26" s="248"/>
      <c r="AW26" s="248"/>
      <c r="AX26" s="248"/>
      <c r="AY26" s="248"/>
      <c r="AZ26" s="248"/>
      <c r="BA26" s="248"/>
      <c r="BB26" s="248"/>
      <c r="BC26" s="248"/>
      <c r="BD26" s="248"/>
      <c r="BE26" s="248"/>
      <c r="BF26" s="248"/>
      <c r="BG26" s="248"/>
      <c r="BH26" s="248"/>
      <c r="BI26" s="248"/>
      <c r="BJ26" s="248"/>
      <c r="BK26" s="248"/>
      <c r="BL26" s="248"/>
      <c r="BM26" s="248"/>
      <c r="BN26" s="248"/>
      <c r="BO26" s="248"/>
      <c r="BP26" s="248"/>
      <c r="BQ26" s="248"/>
    </row>
    <row r="27" spans="1:69" ht="18" customHeight="1">
      <c r="A27" s="123"/>
      <c r="B27" s="99"/>
      <c r="C27" s="99"/>
      <c r="D27" s="99"/>
      <c r="E27" s="99"/>
      <c r="F27" s="99"/>
      <c r="G27" s="99"/>
      <c r="H27" s="119"/>
      <c r="I27" s="119"/>
      <c r="J27" s="119"/>
      <c r="K27" s="119"/>
      <c r="L27" s="119"/>
      <c r="M27" s="119"/>
      <c r="N27" s="119"/>
      <c r="O27" s="119"/>
      <c r="P27" s="119"/>
      <c r="Q27" s="119"/>
      <c r="R27" s="119"/>
      <c r="S27" s="119"/>
      <c r="T27" s="119"/>
      <c r="U27" s="119"/>
      <c r="V27" s="119"/>
      <c r="W27" s="119"/>
      <c r="X27" s="119"/>
      <c r="Y27" s="119"/>
      <c r="Z27" s="119"/>
      <c r="AA27" s="119"/>
      <c r="AB27" s="119"/>
      <c r="AC27" s="119"/>
      <c r="AD27" s="119"/>
      <c r="AE27" s="119"/>
      <c r="AF27" s="119"/>
      <c r="AG27" s="119"/>
      <c r="AH27" s="246"/>
      <c r="AI27" s="246"/>
      <c r="AJ27" s="247"/>
      <c r="AK27" s="120"/>
      <c r="AL27" s="119"/>
      <c r="AM27" s="119"/>
      <c r="AN27" s="119"/>
      <c r="AO27" s="119"/>
      <c r="AP27" s="119"/>
      <c r="AQ27" s="119"/>
      <c r="AR27" s="119"/>
      <c r="AS27" s="119"/>
      <c r="AT27" s="119"/>
      <c r="AU27" s="119"/>
      <c r="AV27" s="119"/>
      <c r="AW27" s="119"/>
      <c r="AX27" s="119"/>
      <c r="AY27" s="119"/>
      <c r="AZ27" s="119"/>
      <c r="BA27" s="119"/>
      <c r="BB27" s="119"/>
      <c r="BC27" s="119"/>
      <c r="BD27" s="119"/>
      <c r="BE27" s="119"/>
      <c r="BF27" s="119"/>
      <c r="BG27" s="119"/>
      <c r="BH27" s="119"/>
      <c r="BI27" s="119"/>
      <c r="BJ27" s="119"/>
      <c r="BK27" s="119"/>
      <c r="BL27" s="119"/>
      <c r="BM27" s="119"/>
      <c r="BN27" s="119"/>
      <c r="BO27" s="119"/>
      <c r="BP27" s="119"/>
      <c r="BQ27" s="119"/>
    </row>
    <row r="28" spans="1:69" ht="18" customHeight="1">
      <c r="A28" s="123"/>
      <c r="B28" s="99"/>
      <c r="C28" s="99"/>
      <c r="D28" s="99"/>
      <c r="E28" s="99"/>
      <c r="F28" s="99"/>
      <c r="G28" s="99"/>
      <c r="H28" s="99"/>
      <c r="I28" s="99"/>
      <c r="J28" s="99"/>
      <c r="K28" s="99"/>
      <c r="L28" s="99"/>
      <c r="M28" s="99"/>
      <c r="N28" s="99"/>
      <c r="O28" s="99"/>
      <c r="P28" s="99"/>
      <c r="Q28" s="99"/>
      <c r="R28" s="99"/>
      <c r="S28" s="99"/>
      <c r="T28" s="99"/>
      <c r="U28" s="99"/>
      <c r="V28" s="99"/>
      <c r="W28" s="99"/>
      <c r="X28" s="99"/>
      <c r="Y28" s="99"/>
      <c r="Z28" s="99"/>
      <c r="AA28" s="99"/>
      <c r="AB28" s="99"/>
      <c r="AC28" s="99"/>
      <c r="AD28" s="99"/>
      <c r="AE28" s="99"/>
      <c r="AF28" s="99"/>
      <c r="AG28" s="99"/>
      <c r="AH28" s="34"/>
      <c r="AI28" s="34"/>
      <c r="AJ28" s="35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4"/>
      <c r="BA28" s="34"/>
      <c r="BB28" s="34"/>
      <c r="BC28" s="34"/>
      <c r="BD28" s="34"/>
      <c r="BE28" s="34"/>
      <c r="BF28" s="34"/>
      <c r="BG28" s="34"/>
      <c r="BH28" s="34"/>
      <c r="BI28" s="34"/>
      <c r="BJ28" s="34"/>
      <c r="BK28" s="34"/>
      <c r="BL28" s="39"/>
      <c r="BM28" s="39"/>
      <c r="BN28" s="39"/>
      <c r="BO28" s="39"/>
      <c r="BP28" s="39"/>
      <c r="BQ28" s="39"/>
    </row>
    <row r="29" spans="1:69" s="48" customFormat="1" ht="21" customHeight="1" thickBot="1">
      <c r="A29" s="47"/>
      <c r="B29" s="47"/>
      <c r="C29" s="47"/>
      <c r="D29" s="47"/>
      <c r="E29" s="47"/>
      <c r="F29" s="47"/>
      <c r="G29" s="47"/>
      <c r="H29" s="47"/>
      <c r="I29" s="47"/>
      <c r="J29" s="47"/>
      <c r="K29" s="47"/>
      <c r="L29" s="47"/>
      <c r="M29" s="47" t="s">
        <v>35</v>
      </c>
      <c r="N29" s="47"/>
      <c r="O29" s="47" t="s">
        <v>36</v>
      </c>
      <c r="P29" s="47"/>
      <c r="Q29" s="47"/>
      <c r="R29" s="47"/>
      <c r="S29" s="47"/>
      <c r="T29" s="47"/>
      <c r="U29" s="47"/>
      <c r="V29" s="47"/>
      <c r="W29" s="47"/>
      <c r="X29" s="47"/>
      <c r="Y29" s="47" t="s">
        <v>35</v>
      </c>
      <c r="Z29" s="47"/>
      <c r="AA29" s="47" t="s">
        <v>36</v>
      </c>
      <c r="AB29" s="47"/>
      <c r="AC29" s="47"/>
      <c r="AD29" s="47"/>
      <c r="AE29" s="47"/>
      <c r="AF29" s="47"/>
      <c r="AG29" s="47"/>
      <c r="AH29" s="47" t="s">
        <v>35</v>
      </c>
      <c r="AI29" s="47"/>
      <c r="AJ29" s="47" t="s">
        <v>36</v>
      </c>
      <c r="AK29" s="47"/>
      <c r="AL29" s="47"/>
      <c r="AM29" s="47"/>
      <c r="AN29" s="47"/>
      <c r="AO29" s="47"/>
      <c r="AP29" s="47"/>
      <c r="AQ29" s="47"/>
      <c r="AR29" s="47" t="s">
        <v>35</v>
      </c>
      <c r="AS29" s="47"/>
      <c r="AT29" s="47" t="s">
        <v>36</v>
      </c>
      <c r="AU29" s="47"/>
      <c r="AV29" s="47"/>
      <c r="AW29" s="47"/>
      <c r="AX29" s="47"/>
      <c r="AY29" s="47"/>
      <c r="AZ29" s="47"/>
      <c r="BA29" s="47"/>
      <c r="BB29" s="47"/>
      <c r="BC29" s="47" t="s">
        <v>35</v>
      </c>
      <c r="BD29" s="47"/>
      <c r="BE29" s="47" t="s">
        <v>36</v>
      </c>
      <c r="BF29" s="47"/>
      <c r="BG29" s="47"/>
      <c r="BH29" s="47"/>
      <c r="BI29" s="47"/>
      <c r="BJ29" s="47"/>
      <c r="BK29" s="47"/>
      <c r="BL29" s="47"/>
      <c r="BM29" s="47" t="s">
        <v>35</v>
      </c>
      <c r="BN29" s="47"/>
      <c r="BO29" s="47" t="s">
        <v>36</v>
      </c>
      <c r="BP29" s="47"/>
      <c r="BQ29" s="47"/>
    </row>
    <row r="30" spans="1:69" s="18" customFormat="1" ht="21" customHeight="1" thickBot="1">
      <c r="A30" s="36" t="s">
        <v>11</v>
      </c>
      <c r="B30" s="36"/>
      <c r="C30" s="37"/>
      <c r="D30" s="37"/>
      <c r="E30" s="37"/>
      <c r="F30" s="37"/>
      <c r="G30" s="37"/>
      <c r="H30" s="37"/>
      <c r="I30" s="37"/>
      <c r="J30" s="37"/>
      <c r="K30" s="36"/>
      <c r="L30" s="37"/>
      <c r="M30" s="63"/>
      <c r="N30" s="36"/>
      <c r="O30" s="63"/>
      <c r="P30" s="36"/>
      <c r="Q30" s="36"/>
      <c r="R30" s="36" t="s">
        <v>12</v>
      </c>
      <c r="S30" s="36"/>
      <c r="T30" s="36"/>
      <c r="U30" s="36"/>
      <c r="V30" s="36"/>
      <c r="W30" s="36"/>
      <c r="X30" s="37"/>
      <c r="Y30" s="63"/>
      <c r="Z30" s="37"/>
      <c r="AA30" s="63"/>
      <c r="AB30" s="36"/>
      <c r="AC30" s="36"/>
      <c r="AD30" s="36" t="s">
        <v>13</v>
      </c>
      <c r="AE30" s="36"/>
      <c r="AF30" s="36"/>
      <c r="AG30" s="36"/>
      <c r="AH30" s="63"/>
      <c r="AI30" s="37"/>
      <c r="AJ30" s="63"/>
      <c r="AK30" s="37"/>
      <c r="AL30" s="36"/>
      <c r="AM30" s="37" t="s">
        <v>14</v>
      </c>
      <c r="AN30" s="36"/>
      <c r="AO30" s="36"/>
      <c r="AP30" s="36"/>
      <c r="AQ30" s="36"/>
      <c r="AR30" s="63"/>
      <c r="AS30" s="36"/>
      <c r="AT30" s="63"/>
      <c r="AU30" s="36"/>
      <c r="AV30" s="36"/>
      <c r="AW30" s="36" t="s">
        <v>15</v>
      </c>
      <c r="AX30" s="36"/>
      <c r="AY30" s="36"/>
      <c r="AZ30" s="36"/>
      <c r="BA30" s="36"/>
      <c r="BB30" s="36"/>
      <c r="BC30" s="63"/>
      <c r="BD30" s="36"/>
      <c r="BE30" s="63"/>
      <c r="BF30" s="36"/>
      <c r="BG30" s="36"/>
      <c r="BH30" s="36" t="s">
        <v>16</v>
      </c>
      <c r="BI30" s="36"/>
      <c r="BJ30" s="36"/>
      <c r="BK30" s="36"/>
      <c r="BL30" s="36"/>
      <c r="BM30" s="63"/>
      <c r="BN30" s="36"/>
      <c r="BO30" s="63"/>
      <c r="BP30" s="36"/>
      <c r="BQ30" s="36"/>
    </row>
    <row r="31" spans="1:69" ht="21" customHeight="1">
      <c r="A31" s="56"/>
      <c r="B31" s="56"/>
      <c r="C31" s="55"/>
      <c r="D31" s="55"/>
      <c r="E31" s="55"/>
      <c r="F31" s="55"/>
      <c r="G31" s="55"/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55"/>
      <c r="S31" s="55"/>
      <c r="T31" s="55"/>
      <c r="U31" s="55"/>
      <c r="V31" s="55"/>
      <c r="W31" s="55"/>
      <c r="X31" s="55"/>
      <c r="Y31" s="55"/>
      <c r="Z31" s="55"/>
      <c r="AA31" s="55"/>
      <c r="AB31" s="55"/>
      <c r="AC31" s="55"/>
      <c r="AD31" s="55"/>
      <c r="AE31" s="55"/>
      <c r="AF31" s="55"/>
      <c r="AG31" s="55"/>
      <c r="AH31" s="55"/>
      <c r="AI31" s="55"/>
      <c r="AJ31" s="55"/>
      <c r="AK31" s="56"/>
      <c r="AL31" s="56"/>
      <c r="AM31" s="56"/>
      <c r="AN31" s="56"/>
      <c r="AO31" s="56"/>
      <c r="AP31" s="56"/>
      <c r="AQ31" s="56"/>
      <c r="AR31" s="56"/>
      <c r="AS31" s="56"/>
      <c r="AT31" s="56"/>
      <c r="AU31" s="56"/>
      <c r="AV31" s="56"/>
      <c r="AW31" s="59"/>
      <c r="AX31" s="59"/>
      <c r="AY31" s="59"/>
      <c r="AZ31" s="59"/>
      <c r="BA31" s="59"/>
      <c r="BB31" s="59"/>
      <c r="BC31" s="53"/>
      <c r="BD31" s="53"/>
      <c r="BE31" s="53"/>
      <c r="BF31" s="53"/>
      <c r="BG31" s="60"/>
      <c r="BH31" s="60"/>
      <c r="BI31" s="60"/>
      <c r="BJ31" s="60"/>
      <c r="BK31" s="60"/>
      <c r="BL31" s="38"/>
      <c r="BM31" s="38"/>
      <c r="BN31" s="38"/>
      <c r="BO31" s="38"/>
      <c r="BP31" s="38"/>
      <c r="BQ31" s="38"/>
    </row>
    <row r="32" spans="1:69" ht="21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19"/>
      <c r="BM32" s="19"/>
      <c r="BN32" s="19"/>
      <c r="BO32" s="19"/>
      <c r="BP32" s="19"/>
      <c r="BQ32" s="19"/>
    </row>
    <row r="33" spans="1:69" ht="21" customHeight="1">
      <c r="A33" s="100"/>
      <c r="B33" s="100"/>
      <c r="C33" s="100"/>
      <c r="D33" s="100"/>
      <c r="E33" s="100"/>
      <c r="F33" s="100"/>
      <c r="G33" s="100"/>
      <c r="H33" s="100"/>
      <c r="I33" s="100"/>
      <c r="J33" s="100"/>
      <c r="K33" s="100"/>
      <c r="L33" s="100"/>
      <c r="M33" s="101"/>
      <c r="N33" s="101"/>
      <c r="O33" s="101"/>
      <c r="P33" s="101"/>
      <c r="Q33" s="101"/>
      <c r="R33" s="101"/>
      <c r="S33" s="101"/>
      <c r="T33" s="101"/>
      <c r="U33" s="101"/>
      <c r="V33" s="101"/>
      <c r="W33" s="101"/>
      <c r="X33" s="101"/>
      <c r="Y33" s="101"/>
      <c r="Z33" s="101"/>
      <c r="AA33" s="101"/>
      <c r="AB33" s="101"/>
      <c r="AC33" s="101"/>
      <c r="AD33" s="101"/>
      <c r="AE33" s="101"/>
      <c r="AF33" s="101"/>
      <c r="AG33" s="101"/>
      <c r="AH33" s="101"/>
      <c r="AI33" s="101"/>
      <c r="AJ33" s="101"/>
      <c r="AK33" s="101"/>
      <c r="AL33" s="101"/>
      <c r="AM33" s="101"/>
      <c r="AN33" s="101"/>
      <c r="AO33" s="101"/>
      <c r="AP33" s="101"/>
      <c r="AQ33" s="101"/>
      <c r="AR33" s="101"/>
      <c r="AS33" s="101"/>
      <c r="AT33" s="101"/>
      <c r="AU33" s="101"/>
      <c r="AV33" s="101"/>
      <c r="AW33" s="101"/>
      <c r="AX33" s="101"/>
      <c r="AY33" s="101"/>
      <c r="AZ33" s="101"/>
      <c r="BA33" s="101"/>
      <c r="BB33" s="101"/>
      <c r="BC33" s="101"/>
      <c r="BD33" s="101"/>
      <c r="BE33" s="101"/>
      <c r="BF33" s="101"/>
      <c r="BG33" s="101"/>
      <c r="BH33" s="101"/>
      <c r="BI33" s="101"/>
      <c r="BJ33" s="101"/>
      <c r="BK33" s="101"/>
      <c r="BL33" s="101"/>
      <c r="BM33" s="101"/>
      <c r="BN33" s="101"/>
      <c r="BO33" s="101"/>
      <c r="BP33" s="101"/>
      <c r="BQ33" s="101"/>
    </row>
    <row r="34" spans="1:69" s="4" customFormat="1" ht="21" customHeight="1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</row>
    <row r="35" spans="1:69" s="4" customFormat="1" ht="21" customHeight="1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</row>
    <row r="36" spans="1:69" s="4" customFormat="1" ht="21" customHeight="1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</row>
    <row r="37" spans="1:69" s="4" customFormat="1" ht="15.6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10"/>
      <c r="Q37" s="10"/>
      <c r="R37" s="10"/>
      <c r="S37" s="10"/>
      <c r="T37" s="10"/>
      <c r="U37" s="10"/>
      <c r="V37" s="10"/>
      <c r="W37" s="10"/>
      <c r="X37" s="10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5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  <c r="AZ37" s="10"/>
      <c r="BA37" s="10"/>
      <c r="BB37" s="10"/>
      <c r="BC37" s="10"/>
      <c r="BD37" s="10"/>
      <c r="BE37" s="10"/>
      <c r="BF37" s="10"/>
      <c r="BG37" s="10"/>
      <c r="BH37" s="10"/>
      <c r="BI37" s="12"/>
      <c r="BJ37" s="12"/>
      <c r="BK37" s="12"/>
    </row>
    <row r="38" spans="1:69" s="4" customFormat="1" ht="15.6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10"/>
      <c r="Q38" s="10"/>
      <c r="R38" s="10"/>
      <c r="S38" s="10"/>
      <c r="T38" s="10"/>
      <c r="U38" s="10"/>
      <c r="V38" s="10"/>
      <c r="W38" s="10"/>
      <c r="X38" s="10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5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10"/>
      <c r="BA38" s="10"/>
      <c r="BB38" s="10"/>
      <c r="BC38" s="10"/>
      <c r="BD38" s="10"/>
      <c r="BE38" s="10"/>
      <c r="BF38" s="10"/>
      <c r="BG38" s="10"/>
      <c r="BH38" s="10"/>
      <c r="BI38" s="12"/>
      <c r="BJ38" s="12"/>
      <c r="BK38" s="12"/>
    </row>
    <row r="39" spans="1:69" s="4" customFormat="1" ht="15.6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10"/>
      <c r="Q39" s="10"/>
      <c r="R39" s="10"/>
      <c r="S39" s="10"/>
      <c r="T39" s="10"/>
      <c r="U39" s="10"/>
      <c r="V39" s="10"/>
      <c r="W39" s="10"/>
      <c r="X39" s="10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5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9"/>
      <c r="AZ39" s="10"/>
      <c r="BA39" s="10"/>
      <c r="BB39" s="10"/>
      <c r="BC39" s="10"/>
      <c r="BD39" s="10"/>
      <c r="BE39" s="10"/>
      <c r="BF39" s="10"/>
      <c r="BG39" s="10"/>
      <c r="BH39" s="10"/>
      <c r="BI39" s="12"/>
      <c r="BJ39" s="12"/>
      <c r="BK39" s="12"/>
    </row>
    <row r="40" spans="1:69" s="4" customFormat="1" ht="15.6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13"/>
      <c r="Q40" s="13"/>
      <c r="R40" s="15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6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13"/>
      <c r="BA40" s="13"/>
      <c r="BB40" s="13"/>
      <c r="BC40" s="13"/>
      <c r="BD40" s="13"/>
      <c r="BE40" s="13"/>
      <c r="BF40" s="13"/>
      <c r="BG40" s="13"/>
      <c r="BH40" s="13"/>
      <c r="BI40" s="13"/>
      <c r="BJ40" s="13"/>
      <c r="BK40" s="13"/>
    </row>
  </sheetData>
  <sheetProtection password="DC27" sheet="1" objects="1" scenarios="1" selectLockedCells="1"/>
  <mergeCells count="191">
    <mergeCell ref="AK21:AY21"/>
    <mergeCell ref="AZ21:BB21"/>
    <mergeCell ref="BC21:BE21"/>
    <mergeCell ref="BF21:BH21"/>
    <mergeCell ref="BI21:BK21"/>
    <mergeCell ref="AK23:AY23"/>
    <mergeCell ref="AZ23:BQ23"/>
    <mergeCell ref="AW19:AY19"/>
    <mergeCell ref="AZ19:BB19"/>
    <mergeCell ref="BC19:BE19"/>
    <mergeCell ref="BF19:BH19"/>
    <mergeCell ref="BI19:BK19"/>
    <mergeCell ref="BL19:BN19"/>
    <mergeCell ref="AK20:AV20"/>
    <mergeCell ref="AW20:AY20"/>
    <mergeCell ref="AZ20:BB20"/>
    <mergeCell ref="BC20:BE20"/>
    <mergeCell ref="BF20:BH20"/>
    <mergeCell ref="BI20:BK20"/>
    <mergeCell ref="BL20:BN20"/>
    <mergeCell ref="AK16:AV16"/>
    <mergeCell ref="AW16:AY16"/>
    <mergeCell ref="AZ16:BB16"/>
    <mergeCell ref="BC16:BE16"/>
    <mergeCell ref="BF16:BH16"/>
    <mergeCell ref="BI16:BK16"/>
    <mergeCell ref="BL16:BN16"/>
    <mergeCell ref="BO16:BQ16"/>
    <mergeCell ref="AK17:AV17"/>
    <mergeCell ref="AW17:AY17"/>
    <mergeCell ref="AZ17:BB17"/>
    <mergeCell ref="BC17:BE17"/>
    <mergeCell ref="BF17:BH17"/>
    <mergeCell ref="BI17:BK17"/>
    <mergeCell ref="BL17:BN17"/>
    <mergeCell ref="BO17:BQ20"/>
    <mergeCell ref="AK18:AV18"/>
    <mergeCell ref="AW18:AY18"/>
    <mergeCell ref="AZ18:BB18"/>
    <mergeCell ref="BC18:BE18"/>
    <mergeCell ref="BF18:BH18"/>
    <mergeCell ref="BI18:BK18"/>
    <mergeCell ref="BL18:BN18"/>
    <mergeCell ref="AK19:AV19"/>
    <mergeCell ref="P23:AG23"/>
    <mergeCell ref="P21:R21"/>
    <mergeCell ref="S21:U21"/>
    <mergeCell ref="V21:X21"/>
    <mergeCell ref="Y21:AA21"/>
    <mergeCell ref="A11:O11"/>
    <mergeCell ref="AK11:AY11"/>
    <mergeCell ref="A21:O21"/>
    <mergeCell ref="A13:O13"/>
    <mergeCell ref="AK13:AY13"/>
    <mergeCell ref="A23:O23"/>
    <mergeCell ref="P13:AG13"/>
    <mergeCell ref="V19:X19"/>
    <mergeCell ref="Y19:AA19"/>
    <mergeCell ref="AB19:AD19"/>
    <mergeCell ref="A20:L20"/>
    <mergeCell ref="M20:O20"/>
    <mergeCell ref="P20:R20"/>
    <mergeCell ref="S20:U20"/>
    <mergeCell ref="V20:X20"/>
    <mergeCell ref="Y20:AA20"/>
    <mergeCell ref="AB20:AD20"/>
    <mergeCell ref="S16:U16"/>
    <mergeCell ref="AK15:AV15"/>
    <mergeCell ref="V16:X16"/>
    <mergeCell ref="Y16:AA16"/>
    <mergeCell ref="AB16:AD16"/>
    <mergeCell ref="AE16:AG16"/>
    <mergeCell ref="A17:L17"/>
    <mergeCell ref="M17:O17"/>
    <mergeCell ref="P17:R17"/>
    <mergeCell ref="S17:U17"/>
    <mergeCell ref="V17:X17"/>
    <mergeCell ref="Y17:AA17"/>
    <mergeCell ref="AB17:AD17"/>
    <mergeCell ref="AE17:AG20"/>
    <mergeCell ref="A18:L18"/>
    <mergeCell ref="M18:O18"/>
    <mergeCell ref="P18:R18"/>
    <mergeCell ref="S18:U18"/>
    <mergeCell ref="V18:X18"/>
    <mergeCell ref="Y18:AA18"/>
    <mergeCell ref="AB18:AD18"/>
    <mergeCell ref="A19:L19"/>
    <mergeCell ref="M19:O19"/>
    <mergeCell ref="P19:R19"/>
    <mergeCell ref="S19:U19"/>
    <mergeCell ref="A16:L16"/>
    <mergeCell ref="BF11:BH11"/>
    <mergeCell ref="AZ11:BB11"/>
    <mergeCell ref="BC11:BE11"/>
    <mergeCell ref="BI11:BK11"/>
    <mergeCell ref="P11:R11"/>
    <mergeCell ref="S11:U11"/>
    <mergeCell ref="V11:X11"/>
    <mergeCell ref="Y11:AA11"/>
    <mergeCell ref="A15:L15"/>
    <mergeCell ref="M15:AG15"/>
    <mergeCell ref="AZ13:BQ13"/>
    <mergeCell ref="AW15:BQ15"/>
    <mergeCell ref="M16:O16"/>
    <mergeCell ref="P16:R16"/>
    <mergeCell ref="A3:J3"/>
    <mergeCell ref="K3:AG3"/>
    <mergeCell ref="AK3:AP3"/>
    <mergeCell ref="AQ3:BB3"/>
    <mergeCell ref="BL9:BN9"/>
    <mergeCell ref="BL10:BN10"/>
    <mergeCell ref="AK6:AV6"/>
    <mergeCell ref="AK5:AV5"/>
    <mergeCell ref="AW8:AY8"/>
    <mergeCell ref="BF9:BH9"/>
    <mergeCell ref="AK9:AV9"/>
    <mergeCell ref="AW9:AY9"/>
    <mergeCell ref="BG3:BQ3"/>
    <mergeCell ref="AZ10:BB10"/>
    <mergeCell ref="BC10:BE10"/>
    <mergeCell ref="BI10:BK10"/>
    <mergeCell ref="BO6:BQ6"/>
    <mergeCell ref="BO7:BQ10"/>
    <mergeCell ref="BL6:BN6"/>
    <mergeCell ref="P9:R9"/>
    <mergeCell ref="S9:U9"/>
    <mergeCell ref="V9:X9"/>
    <mergeCell ref="A7:L7"/>
    <mergeCell ref="A8:L8"/>
    <mergeCell ref="A9:L9"/>
    <mergeCell ref="BI7:BK7"/>
    <mergeCell ref="BI8:BK8"/>
    <mergeCell ref="AK10:AV10"/>
    <mergeCell ref="AW10:AY10"/>
    <mergeCell ref="AZ7:BB7"/>
    <mergeCell ref="BC7:BE7"/>
    <mergeCell ref="AZ8:BB8"/>
    <mergeCell ref="BC8:BE8"/>
    <mergeCell ref="S10:U10"/>
    <mergeCell ref="V10:X10"/>
    <mergeCell ref="Y10:AA10"/>
    <mergeCell ref="A10:L10"/>
    <mergeCell ref="A1:BQ1"/>
    <mergeCell ref="AZ9:BB9"/>
    <mergeCell ref="BC9:BE9"/>
    <mergeCell ref="BI9:BK9"/>
    <mergeCell ref="P8:R8"/>
    <mergeCell ref="S8:U8"/>
    <mergeCell ref="V8:X8"/>
    <mergeCell ref="Y8:AA8"/>
    <mergeCell ref="P7:R7"/>
    <mergeCell ref="S7:U7"/>
    <mergeCell ref="V7:X7"/>
    <mergeCell ref="Y7:AA7"/>
    <mergeCell ref="A5:L5"/>
    <mergeCell ref="P6:R6"/>
    <mergeCell ref="S6:U6"/>
    <mergeCell ref="V6:X6"/>
    <mergeCell ref="Y6:AA6"/>
    <mergeCell ref="AK7:AV7"/>
    <mergeCell ref="AK8:AV8"/>
    <mergeCell ref="BF8:BH8"/>
    <mergeCell ref="BF6:BH6"/>
    <mergeCell ref="BF7:BH7"/>
    <mergeCell ref="A6:L6"/>
    <mergeCell ref="AW6:AY6"/>
    <mergeCell ref="BC3:BF3"/>
    <mergeCell ref="M8:O8"/>
    <mergeCell ref="M9:O9"/>
    <mergeCell ref="M6:O6"/>
    <mergeCell ref="AB6:AD6"/>
    <mergeCell ref="AZ6:BB6"/>
    <mergeCell ref="BC6:BE6"/>
    <mergeCell ref="M5:AG5"/>
    <mergeCell ref="AW5:BQ5"/>
    <mergeCell ref="BI6:BK6"/>
    <mergeCell ref="AE7:AG10"/>
    <mergeCell ref="AE6:AG6"/>
    <mergeCell ref="M10:O10"/>
    <mergeCell ref="AB7:AD7"/>
    <mergeCell ref="AB8:AD8"/>
    <mergeCell ref="AB9:AD9"/>
    <mergeCell ref="AB10:AD10"/>
    <mergeCell ref="P10:R10"/>
    <mergeCell ref="M7:O7"/>
    <mergeCell ref="BF10:BH10"/>
    <mergeCell ref="AW7:AY7"/>
    <mergeCell ref="Y9:AA9"/>
    <mergeCell ref="BL7:BN7"/>
    <mergeCell ref="BL8:BN8"/>
  </mergeCells>
  <conditionalFormatting sqref="AZ7:BB10 P7:R10 P17:R20">
    <cfRule type="cellIs" dxfId="7" priority="18" operator="greaterThan">
      <formula>299</formula>
    </cfRule>
  </conditionalFormatting>
  <conditionalFormatting sqref="BC7:BE10 S7:U10 S17:U20">
    <cfRule type="cellIs" dxfId="6" priority="17" operator="greaterThan">
      <formula>149</formula>
    </cfRule>
  </conditionalFormatting>
  <conditionalFormatting sqref="BF7:BH10 V7:X10 V17:X20">
    <cfRule type="cellIs" dxfId="5" priority="16" operator="lessThan">
      <formula>1</formula>
    </cfRule>
  </conditionalFormatting>
  <conditionalFormatting sqref="BI7:BK10 Y7:AA10 Y17:AA20">
    <cfRule type="cellIs" dxfId="4" priority="11" operator="greaterThan">
      <formula>399</formula>
    </cfRule>
  </conditionalFormatting>
  <conditionalFormatting sqref="AZ17:BB20">
    <cfRule type="cellIs" dxfId="3" priority="4" operator="greaterThan">
      <formula>299</formula>
    </cfRule>
  </conditionalFormatting>
  <conditionalFormatting sqref="BC17:BE20">
    <cfRule type="cellIs" dxfId="2" priority="3" operator="greaterThan">
      <formula>149</formula>
    </cfRule>
  </conditionalFormatting>
  <conditionalFormatting sqref="BF17:BH20">
    <cfRule type="cellIs" dxfId="1" priority="2" operator="lessThan">
      <formula>1</formula>
    </cfRule>
  </conditionalFormatting>
  <conditionalFormatting sqref="BI17:BK20">
    <cfRule type="cellIs" dxfId="0" priority="1" operator="greaterThan">
      <formula>399</formula>
    </cfRule>
  </conditionalFormatting>
  <pageMargins left="0.70866141732283472" right="0.70866141732283472" top="0.39370078740157483" bottom="0.3937007874015748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T47"/>
  <sheetViews>
    <sheetView workbookViewId="0">
      <selection activeCell="A3" sqref="A3:AT3"/>
    </sheetView>
  </sheetViews>
  <sheetFormatPr baseColWidth="10" defaultColWidth="11.44140625" defaultRowHeight="13.2"/>
  <cols>
    <col min="1" max="46" width="1.88671875" style="64" customWidth="1"/>
    <col min="47" max="69" width="5.44140625" style="64" customWidth="1"/>
    <col min="70" max="16384" width="11.44140625" style="64"/>
  </cols>
  <sheetData>
    <row r="1" spans="1:46" ht="15" customHeight="1">
      <c r="A1" s="236" t="s">
        <v>20</v>
      </c>
      <c r="B1" s="236"/>
      <c r="C1" s="236"/>
      <c r="D1" s="236"/>
      <c r="E1" s="236"/>
      <c r="F1" s="236"/>
      <c r="G1" s="236"/>
      <c r="H1" s="236"/>
      <c r="I1" s="236"/>
      <c r="J1" s="236"/>
      <c r="K1" s="236"/>
      <c r="L1" s="236"/>
      <c r="M1" s="236"/>
      <c r="N1" s="236"/>
      <c r="O1" s="94"/>
      <c r="P1" s="94"/>
      <c r="Q1" s="94"/>
      <c r="R1" s="94"/>
    </row>
    <row r="2" spans="1:46" ht="15" customHeight="1">
      <c r="A2" s="95"/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4"/>
      <c r="P2" s="94"/>
      <c r="Q2" s="94"/>
      <c r="R2" s="94"/>
    </row>
    <row r="3" spans="1:46" ht="24" customHeight="1">
      <c r="A3" s="238"/>
      <c r="B3" s="238"/>
      <c r="C3" s="238"/>
      <c r="D3" s="238"/>
      <c r="E3" s="238"/>
      <c r="F3" s="238"/>
      <c r="G3" s="238"/>
      <c r="H3" s="238"/>
      <c r="I3" s="238"/>
      <c r="J3" s="238"/>
      <c r="K3" s="238"/>
      <c r="L3" s="238"/>
      <c r="M3" s="238"/>
      <c r="N3" s="238"/>
      <c r="O3" s="238"/>
      <c r="P3" s="238"/>
      <c r="Q3" s="238"/>
      <c r="R3" s="238"/>
      <c r="S3" s="238"/>
      <c r="T3" s="238"/>
      <c r="U3" s="238"/>
      <c r="V3" s="238"/>
      <c r="W3" s="238"/>
      <c r="X3" s="238"/>
      <c r="Y3" s="238"/>
      <c r="Z3" s="238"/>
      <c r="AA3" s="238"/>
      <c r="AB3" s="238"/>
      <c r="AC3" s="238"/>
      <c r="AD3" s="238"/>
      <c r="AE3" s="238"/>
      <c r="AF3" s="238"/>
      <c r="AG3" s="238"/>
      <c r="AH3" s="238"/>
      <c r="AI3" s="238"/>
      <c r="AJ3" s="238"/>
      <c r="AK3" s="238"/>
      <c r="AL3" s="238"/>
      <c r="AM3" s="238"/>
      <c r="AN3" s="238"/>
      <c r="AO3" s="238"/>
      <c r="AP3" s="238"/>
      <c r="AQ3" s="238"/>
      <c r="AR3" s="238"/>
      <c r="AS3" s="238"/>
      <c r="AT3" s="238"/>
    </row>
    <row r="4" spans="1:46" ht="24" customHeight="1">
      <c r="A4" s="237"/>
      <c r="B4" s="237"/>
      <c r="C4" s="237"/>
      <c r="D4" s="237"/>
      <c r="E4" s="237"/>
      <c r="F4" s="237"/>
      <c r="G4" s="237"/>
      <c r="H4" s="237"/>
      <c r="I4" s="237"/>
      <c r="J4" s="237"/>
      <c r="K4" s="237"/>
      <c r="L4" s="237"/>
      <c r="M4" s="237"/>
      <c r="N4" s="237"/>
      <c r="O4" s="237"/>
      <c r="P4" s="237"/>
      <c r="Q4" s="237"/>
      <c r="R4" s="237"/>
      <c r="S4" s="237"/>
      <c r="T4" s="237"/>
      <c r="U4" s="237"/>
      <c r="V4" s="237"/>
      <c r="W4" s="237"/>
      <c r="X4" s="237"/>
      <c r="Y4" s="237"/>
      <c r="Z4" s="237"/>
      <c r="AA4" s="237"/>
      <c r="AB4" s="237"/>
      <c r="AC4" s="237"/>
      <c r="AD4" s="237"/>
      <c r="AE4" s="237"/>
      <c r="AF4" s="237"/>
      <c r="AG4" s="237"/>
      <c r="AH4" s="237"/>
      <c r="AI4" s="237"/>
      <c r="AJ4" s="237"/>
      <c r="AK4" s="237"/>
      <c r="AL4" s="237"/>
      <c r="AM4" s="237"/>
      <c r="AN4" s="237"/>
      <c r="AO4" s="237"/>
      <c r="AP4" s="237"/>
      <c r="AQ4" s="237"/>
      <c r="AR4" s="237"/>
      <c r="AS4" s="237"/>
      <c r="AT4" s="237"/>
    </row>
    <row r="5" spans="1:46" s="93" customFormat="1" ht="24" customHeight="1">
      <c r="A5" s="234"/>
      <c r="B5" s="234"/>
      <c r="C5" s="234"/>
      <c r="D5" s="234"/>
      <c r="E5" s="234"/>
      <c r="F5" s="234"/>
      <c r="G5" s="234"/>
      <c r="H5" s="234"/>
      <c r="I5" s="234"/>
      <c r="J5" s="234"/>
      <c r="K5" s="234"/>
      <c r="L5" s="234"/>
      <c r="M5" s="234"/>
      <c r="N5" s="234"/>
      <c r="O5" s="234"/>
      <c r="P5" s="234"/>
      <c r="Q5" s="234"/>
      <c r="R5" s="234"/>
      <c r="S5" s="234"/>
      <c r="T5" s="234"/>
      <c r="U5" s="234"/>
      <c r="V5" s="234"/>
      <c r="W5" s="234"/>
      <c r="X5" s="234"/>
      <c r="Y5" s="234"/>
      <c r="Z5" s="234"/>
      <c r="AA5" s="234"/>
      <c r="AB5" s="234"/>
      <c r="AC5" s="234"/>
      <c r="AD5" s="234"/>
      <c r="AE5" s="234"/>
      <c r="AF5" s="234"/>
      <c r="AG5" s="234"/>
      <c r="AH5" s="234"/>
      <c r="AI5" s="234"/>
      <c r="AJ5" s="234"/>
      <c r="AK5" s="234"/>
      <c r="AL5" s="234"/>
      <c r="AM5" s="234"/>
      <c r="AN5" s="234"/>
      <c r="AO5" s="234"/>
      <c r="AP5" s="234"/>
      <c r="AQ5" s="234"/>
      <c r="AR5" s="234"/>
      <c r="AS5" s="234"/>
      <c r="AT5" s="234"/>
    </row>
    <row r="6" spans="1:46" s="93" customFormat="1" ht="24" customHeight="1">
      <c r="A6" s="235"/>
      <c r="B6" s="235"/>
      <c r="C6" s="235"/>
      <c r="D6" s="235"/>
      <c r="E6" s="235"/>
      <c r="F6" s="235"/>
      <c r="G6" s="235"/>
      <c r="H6" s="235"/>
      <c r="I6" s="235"/>
      <c r="J6" s="235"/>
      <c r="K6" s="235"/>
      <c r="L6" s="235"/>
      <c r="M6" s="235"/>
      <c r="N6" s="235"/>
      <c r="O6" s="235"/>
      <c r="P6" s="235"/>
      <c r="Q6" s="235"/>
      <c r="R6" s="235"/>
      <c r="S6" s="235"/>
      <c r="T6" s="235"/>
      <c r="U6" s="235"/>
      <c r="V6" s="235"/>
      <c r="W6" s="235"/>
      <c r="X6" s="235"/>
      <c r="Y6" s="235"/>
      <c r="Z6" s="235"/>
      <c r="AA6" s="235"/>
      <c r="AB6" s="235"/>
      <c r="AC6" s="235"/>
      <c r="AD6" s="235"/>
      <c r="AE6" s="235"/>
      <c r="AF6" s="235"/>
      <c r="AG6" s="235"/>
      <c r="AH6" s="235"/>
      <c r="AI6" s="235"/>
      <c r="AJ6" s="235"/>
      <c r="AK6" s="235"/>
      <c r="AL6" s="235"/>
      <c r="AM6" s="235"/>
      <c r="AN6" s="235"/>
      <c r="AO6" s="235"/>
      <c r="AP6" s="235"/>
      <c r="AQ6" s="235"/>
      <c r="AR6" s="235"/>
      <c r="AS6" s="235"/>
      <c r="AT6" s="235"/>
    </row>
    <row r="7" spans="1:46" s="86" customFormat="1" ht="12" customHeight="1">
      <c r="A7" s="89"/>
      <c r="B7" s="90"/>
      <c r="C7" s="90"/>
      <c r="D7" s="90"/>
      <c r="F7" s="87"/>
      <c r="G7" s="87"/>
      <c r="H7" s="87"/>
      <c r="I7" s="89"/>
      <c r="J7" s="88"/>
      <c r="K7" s="88"/>
      <c r="L7" s="88"/>
      <c r="M7" s="87"/>
      <c r="N7" s="87"/>
      <c r="O7" s="87"/>
      <c r="P7" s="87"/>
      <c r="Q7" s="87"/>
      <c r="R7" s="87"/>
    </row>
    <row r="8" spans="1:46" s="91" customFormat="1" ht="12" customHeight="1">
      <c r="A8" s="92" t="s">
        <v>39</v>
      </c>
      <c r="I8" s="92"/>
    </row>
    <row r="9" spans="1:46" s="86" customFormat="1" ht="12" customHeight="1" thickBot="1">
      <c r="A9" s="89"/>
      <c r="B9" s="90"/>
      <c r="C9" s="90"/>
      <c r="D9" s="90"/>
      <c r="F9" s="87"/>
      <c r="G9" s="87"/>
      <c r="H9" s="87"/>
      <c r="I9" s="89"/>
      <c r="J9" s="88"/>
      <c r="K9" s="88"/>
      <c r="L9" s="88"/>
      <c r="M9" s="87"/>
      <c r="N9" s="87"/>
      <c r="O9" s="87"/>
      <c r="P9" s="87"/>
      <c r="Q9" s="87"/>
      <c r="R9" s="87"/>
    </row>
    <row r="10" spans="1:46" ht="18" customHeight="1">
      <c r="A10" s="220" t="s">
        <v>21</v>
      </c>
      <c r="B10" s="221"/>
      <c r="C10" s="222" t="s">
        <v>22</v>
      </c>
      <c r="D10" s="223"/>
      <c r="E10" s="223"/>
      <c r="F10" s="223"/>
      <c r="G10" s="223"/>
      <c r="H10" s="223"/>
      <c r="I10" s="223"/>
      <c r="J10" s="223"/>
      <c r="K10" s="224"/>
      <c r="L10" s="225"/>
      <c r="M10" s="226"/>
      <c r="N10" s="226"/>
      <c r="O10" s="226"/>
      <c r="P10" s="226"/>
      <c r="Q10" s="226"/>
      <c r="R10" s="226"/>
      <c r="S10" s="226"/>
      <c r="T10" s="226"/>
      <c r="U10" s="226"/>
      <c r="V10" s="227"/>
      <c r="Y10" s="220" t="s">
        <v>23</v>
      </c>
      <c r="Z10" s="221"/>
      <c r="AA10" s="222" t="s">
        <v>22</v>
      </c>
      <c r="AB10" s="223"/>
      <c r="AC10" s="223"/>
      <c r="AD10" s="223"/>
      <c r="AE10" s="223"/>
      <c r="AF10" s="223"/>
      <c r="AG10" s="223"/>
      <c r="AH10" s="223"/>
      <c r="AI10" s="224"/>
      <c r="AJ10" s="225"/>
      <c r="AK10" s="226"/>
      <c r="AL10" s="226"/>
      <c r="AM10" s="226"/>
      <c r="AN10" s="226"/>
      <c r="AO10" s="226"/>
      <c r="AP10" s="226"/>
      <c r="AQ10" s="226"/>
      <c r="AR10" s="226"/>
      <c r="AS10" s="226"/>
      <c r="AT10" s="227"/>
    </row>
    <row r="11" spans="1:46" s="70" customFormat="1" ht="18" customHeight="1">
      <c r="A11" s="208" t="s">
        <v>24</v>
      </c>
      <c r="B11" s="209"/>
      <c r="C11" s="209"/>
      <c r="D11" s="209"/>
      <c r="E11" s="209"/>
      <c r="F11" s="209"/>
      <c r="G11" s="210"/>
      <c r="H11" s="215"/>
      <c r="I11" s="216"/>
      <c r="J11" s="216"/>
      <c r="K11" s="216"/>
      <c r="L11" s="216"/>
      <c r="M11" s="216"/>
      <c r="N11" s="216"/>
      <c r="O11" s="216"/>
      <c r="P11" s="216"/>
      <c r="Q11" s="216"/>
      <c r="R11" s="216"/>
      <c r="S11" s="216"/>
      <c r="T11" s="216"/>
      <c r="U11" s="216"/>
      <c r="V11" s="217"/>
      <c r="Y11" s="208" t="s">
        <v>24</v>
      </c>
      <c r="Z11" s="209"/>
      <c r="AA11" s="209"/>
      <c r="AB11" s="209"/>
      <c r="AC11" s="209"/>
      <c r="AD11" s="209"/>
      <c r="AE11" s="210"/>
      <c r="AF11" s="215"/>
      <c r="AG11" s="216"/>
      <c r="AH11" s="216"/>
      <c r="AI11" s="216"/>
      <c r="AJ11" s="216"/>
      <c r="AK11" s="216"/>
      <c r="AL11" s="216"/>
      <c r="AM11" s="216"/>
      <c r="AN11" s="216"/>
      <c r="AO11" s="216"/>
      <c r="AP11" s="216"/>
      <c r="AQ11" s="216"/>
      <c r="AR11" s="216"/>
      <c r="AS11" s="216"/>
      <c r="AT11" s="217"/>
    </row>
    <row r="12" spans="1:46" s="70" customFormat="1" ht="18" customHeight="1">
      <c r="A12" s="228" t="s">
        <v>25</v>
      </c>
      <c r="B12" s="229"/>
      <c r="C12" s="229"/>
      <c r="D12" s="230"/>
      <c r="E12" s="215"/>
      <c r="F12" s="216"/>
      <c r="G12" s="216"/>
      <c r="H12" s="216"/>
      <c r="I12" s="216"/>
      <c r="J12" s="216"/>
      <c r="K12" s="216"/>
      <c r="L12" s="216"/>
      <c r="M12" s="216"/>
      <c r="N12" s="216"/>
      <c r="O12" s="216"/>
      <c r="P12" s="216"/>
      <c r="Q12" s="216"/>
      <c r="R12" s="216"/>
      <c r="S12" s="216"/>
      <c r="T12" s="216"/>
      <c r="U12" s="216"/>
      <c r="V12" s="217"/>
      <c r="Y12" s="228" t="s">
        <v>25</v>
      </c>
      <c r="Z12" s="229"/>
      <c r="AA12" s="229"/>
      <c r="AB12" s="230"/>
      <c r="AC12" s="215"/>
      <c r="AD12" s="216"/>
      <c r="AE12" s="216"/>
      <c r="AF12" s="216"/>
      <c r="AG12" s="216"/>
      <c r="AH12" s="216"/>
      <c r="AI12" s="216"/>
      <c r="AJ12" s="216"/>
      <c r="AK12" s="216"/>
      <c r="AL12" s="216"/>
      <c r="AM12" s="216"/>
      <c r="AN12" s="216"/>
      <c r="AO12" s="216"/>
      <c r="AP12" s="216"/>
      <c r="AQ12" s="216"/>
      <c r="AR12" s="216"/>
      <c r="AS12" s="216"/>
      <c r="AT12" s="217"/>
    </row>
    <row r="13" spans="1:46" s="70" customFormat="1" ht="18" customHeight="1">
      <c r="A13" s="208" t="s">
        <v>26</v>
      </c>
      <c r="B13" s="209"/>
      <c r="C13" s="209"/>
      <c r="D13" s="209"/>
      <c r="E13" s="212"/>
      <c r="F13" s="212"/>
      <c r="G13" s="212"/>
      <c r="H13" s="212"/>
      <c r="I13" s="212"/>
      <c r="J13" s="212"/>
      <c r="K13" s="212"/>
      <c r="L13" s="212"/>
      <c r="M13" s="213"/>
      <c r="N13" s="215"/>
      <c r="O13" s="216"/>
      <c r="P13" s="216"/>
      <c r="Q13" s="216"/>
      <c r="R13" s="216"/>
      <c r="S13" s="216"/>
      <c r="T13" s="216"/>
      <c r="U13" s="216"/>
      <c r="V13" s="217"/>
      <c r="Y13" s="208" t="s">
        <v>26</v>
      </c>
      <c r="Z13" s="209"/>
      <c r="AA13" s="209"/>
      <c r="AB13" s="209"/>
      <c r="AC13" s="212"/>
      <c r="AD13" s="212"/>
      <c r="AE13" s="212"/>
      <c r="AF13" s="212"/>
      <c r="AG13" s="212"/>
      <c r="AH13" s="212"/>
      <c r="AI13" s="212"/>
      <c r="AJ13" s="212"/>
      <c r="AK13" s="213"/>
      <c r="AL13" s="215"/>
      <c r="AM13" s="216"/>
      <c r="AN13" s="216"/>
      <c r="AO13" s="216"/>
      <c r="AP13" s="216"/>
      <c r="AQ13" s="216"/>
      <c r="AR13" s="216"/>
      <c r="AS13" s="216"/>
      <c r="AT13" s="217"/>
    </row>
    <row r="14" spans="1:46" s="70" customFormat="1" ht="18" customHeight="1">
      <c r="A14" s="208" t="s">
        <v>38</v>
      </c>
      <c r="B14" s="209"/>
      <c r="C14" s="209"/>
      <c r="D14" s="209"/>
      <c r="E14" s="209"/>
      <c r="F14" s="209"/>
      <c r="G14" s="209"/>
      <c r="H14" s="209"/>
      <c r="I14" s="209"/>
      <c r="J14" s="209"/>
      <c r="K14" s="210"/>
      <c r="L14" s="215"/>
      <c r="M14" s="218"/>
      <c r="N14" s="211" t="s">
        <v>37</v>
      </c>
      <c r="O14" s="212"/>
      <c r="P14" s="212"/>
      <c r="Q14" s="212"/>
      <c r="R14" s="212"/>
      <c r="S14" s="212"/>
      <c r="T14" s="212"/>
      <c r="U14" s="213"/>
      <c r="V14" s="80"/>
      <c r="Y14" s="208" t="s">
        <v>38</v>
      </c>
      <c r="Z14" s="209"/>
      <c r="AA14" s="209"/>
      <c r="AB14" s="209"/>
      <c r="AC14" s="209"/>
      <c r="AD14" s="209"/>
      <c r="AE14" s="209"/>
      <c r="AF14" s="209"/>
      <c r="AG14" s="209"/>
      <c r="AH14" s="209"/>
      <c r="AI14" s="210"/>
      <c r="AJ14" s="215"/>
      <c r="AK14" s="218"/>
      <c r="AL14" s="211" t="s">
        <v>37</v>
      </c>
      <c r="AM14" s="212"/>
      <c r="AN14" s="212"/>
      <c r="AO14" s="212"/>
      <c r="AP14" s="212"/>
      <c r="AQ14" s="212"/>
      <c r="AR14" s="212"/>
      <c r="AS14" s="213"/>
      <c r="AT14" s="80"/>
    </row>
    <row r="15" spans="1:46" s="70" customFormat="1" ht="18" customHeight="1" thickBot="1">
      <c r="A15" s="231" t="s">
        <v>27</v>
      </c>
      <c r="B15" s="232"/>
      <c r="C15" s="232"/>
      <c r="D15" s="232"/>
      <c r="E15" s="232"/>
      <c r="F15" s="233"/>
      <c r="G15" s="205"/>
      <c r="H15" s="206"/>
      <c r="I15" s="206"/>
      <c r="J15" s="206"/>
      <c r="K15" s="206"/>
      <c r="L15" s="206"/>
      <c r="M15" s="206"/>
      <c r="N15" s="206"/>
      <c r="O15" s="206"/>
      <c r="P15" s="206"/>
      <c r="Q15" s="206"/>
      <c r="R15" s="206"/>
      <c r="S15" s="206"/>
      <c r="T15" s="206"/>
      <c r="U15" s="206"/>
      <c r="V15" s="207"/>
      <c r="Y15" s="231" t="s">
        <v>27</v>
      </c>
      <c r="Z15" s="232"/>
      <c r="AA15" s="232"/>
      <c r="AB15" s="232"/>
      <c r="AC15" s="232"/>
      <c r="AD15" s="233"/>
      <c r="AE15" s="205"/>
      <c r="AF15" s="206"/>
      <c r="AG15" s="206"/>
      <c r="AH15" s="206"/>
      <c r="AI15" s="206"/>
      <c r="AJ15" s="206"/>
      <c r="AK15" s="206"/>
      <c r="AL15" s="206"/>
      <c r="AM15" s="206"/>
      <c r="AN15" s="206"/>
      <c r="AO15" s="206"/>
      <c r="AP15" s="206"/>
      <c r="AQ15" s="206"/>
      <c r="AR15" s="206"/>
      <c r="AS15" s="206"/>
      <c r="AT15" s="207"/>
    </row>
    <row r="16" spans="1:46" s="73" customFormat="1" ht="18" customHeight="1" thickBot="1">
      <c r="A16" s="75"/>
      <c r="B16" s="74"/>
      <c r="C16" s="74"/>
      <c r="D16" s="74"/>
      <c r="I16" s="75"/>
      <c r="J16" s="74"/>
      <c r="K16" s="74"/>
      <c r="L16" s="74"/>
    </row>
    <row r="17" spans="1:46" s="70" customFormat="1" ht="18" customHeight="1">
      <c r="A17" s="220" t="s">
        <v>28</v>
      </c>
      <c r="B17" s="221"/>
      <c r="C17" s="222" t="s">
        <v>22</v>
      </c>
      <c r="D17" s="223"/>
      <c r="E17" s="223"/>
      <c r="F17" s="223"/>
      <c r="G17" s="223"/>
      <c r="H17" s="223"/>
      <c r="I17" s="223"/>
      <c r="J17" s="223"/>
      <c r="K17" s="224"/>
      <c r="L17" s="225"/>
      <c r="M17" s="226"/>
      <c r="N17" s="226"/>
      <c r="O17" s="226"/>
      <c r="P17" s="226"/>
      <c r="Q17" s="226"/>
      <c r="R17" s="226"/>
      <c r="S17" s="226"/>
      <c r="T17" s="226"/>
      <c r="U17" s="226"/>
      <c r="V17" s="227"/>
      <c r="Y17" s="220" t="s">
        <v>29</v>
      </c>
      <c r="Z17" s="221"/>
      <c r="AA17" s="222" t="s">
        <v>22</v>
      </c>
      <c r="AB17" s="223"/>
      <c r="AC17" s="223"/>
      <c r="AD17" s="223"/>
      <c r="AE17" s="223"/>
      <c r="AF17" s="223"/>
      <c r="AG17" s="223"/>
      <c r="AH17" s="223"/>
      <c r="AI17" s="224"/>
      <c r="AJ17" s="225"/>
      <c r="AK17" s="226"/>
      <c r="AL17" s="226"/>
      <c r="AM17" s="226"/>
      <c r="AN17" s="226"/>
      <c r="AO17" s="226"/>
      <c r="AP17" s="226"/>
      <c r="AQ17" s="226"/>
      <c r="AR17" s="226"/>
      <c r="AS17" s="226"/>
      <c r="AT17" s="227"/>
    </row>
    <row r="18" spans="1:46" s="70" customFormat="1" ht="18" customHeight="1">
      <c r="A18" s="208" t="s">
        <v>24</v>
      </c>
      <c r="B18" s="209"/>
      <c r="C18" s="209"/>
      <c r="D18" s="209"/>
      <c r="E18" s="209"/>
      <c r="F18" s="209"/>
      <c r="G18" s="210"/>
      <c r="H18" s="215"/>
      <c r="I18" s="216"/>
      <c r="J18" s="216"/>
      <c r="K18" s="216"/>
      <c r="L18" s="216"/>
      <c r="M18" s="216"/>
      <c r="N18" s="216"/>
      <c r="O18" s="216"/>
      <c r="P18" s="216"/>
      <c r="Q18" s="216"/>
      <c r="R18" s="216"/>
      <c r="S18" s="216"/>
      <c r="T18" s="216"/>
      <c r="U18" s="216"/>
      <c r="V18" s="217"/>
      <c r="Y18" s="208" t="s">
        <v>24</v>
      </c>
      <c r="Z18" s="209"/>
      <c r="AA18" s="209"/>
      <c r="AB18" s="209"/>
      <c r="AC18" s="209"/>
      <c r="AD18" s="209"/>
      <c r="AE18" s="210"/>
      <c r="AF18" s="215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7"/>
    </row>
    <row r="19" spans="1:46" s="70" customFormat="1" ht="18" customHeight="1">
      <c r="A19" s="228" t="s">
        <v>25</v>
      </c>
      <c r="B19" s="229"/>
      <c r="C19" s="229"/>
      <c r="D19" s="230"/>
      <c r="E19" s="215"/>
      <c r="F19" s="216"/>
      <c r="G19" s="216"/>
      <c r="H19" s="216"/>
      <c r="I19" s="216"/>
      <c r="J19" s="216"/>
      <c r="K19" s="216"/>
      <c r="L19" s="216"/>
      <c r="M19" s="216"/>
      <c r="N19" s="216"/>
      <c r="O19" s="216"/>
      <c r="P19" s="216"/>
      <c r="Q19" s="216"/>
      <c r="R19" s="216"/>
      <c r="S19" s="216"/>
      <c r="T19" s="216"/>
      <c r="U19" s="216"/>
      <c r="V19" s="217"/>
      <c r="Y19" s="228" t="s">
        <v>25</v>
      </c>
      <c r="Z19" s="229"/>
      <c r="AA19" s="229"/>
      <c r="AB19" s="230"/>
      <c r="AC19" s="215"/>
      <c r="AD19" s="216"/>
      <c r="AE19" s="216"/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7"/>
    </row>
    <row r="20" spans="1:46" s="70" customFormat="1" ht="18" customHeight="1">
      <c r="A20" s="208" t="s">
        <v>26</v>
      </c>
      <c r="B20" s="209"/>
      <c r="C20" s="209"/>
      <c r="D20" s="209"/>
      <c r="E20" s="212"/>
      <c r="F20" s="212"/>
      <c r="G20" s="212"/>
      <c r="H20" s="212"/>
      <c r="I20" s="212"/>
      <c r="J20" s="212"/>
      <c r="K20" s="212"/>
      <c r="L20" s="212"/>
      <c r="M20" s="213"/>
      <c r="N20" s="215"/>
      <c r="O20" s="216"/>
      <c r="P20" s="216"/>
      <c r="Q20" s="216"/>
      <c r="R20" s="216"/>
      <c r="S20" s="216"/>
      <c r="T20" s="216"/>
      <c r="U20" s="216"/>
      <c r="V20" s="217"/>
      <c r="Y20" s="208" t="s">
        <v>26</v>
      </c>
      <c r="Z20" s="209"/>
      <c r="AA20" s="209"/>
      <c r="AB20" s="209"/>
      <c r="AC20" s="212"/>
      <c r="AD20" s="212"/>
      <c r="AE20" s="212"/>
      <c r="AF20" s="212"/>
      <c r="AG20" s="212"/>
      <c r="AH20" s="212"/>
      <c r="AI20" s="212"/>
      <c r="AJ20" s="212"/>
      <c r="AK20" s="213"/>
      <c r="AL20" s="215"/>
      <c r="AM20" s="216"/>
      <c r="AN20" s="216"/>
      <c r="AO20" s="216"/>
      <c r="AP20" s="216"/>
      <c r="AQ20" s="216"/>
      <c r="AR20" s="216"/>
      <c r="AS20" s="216"/>
      <c r="AT20" s="217"/>
    </row>
    <row r="21" spans="1:46" s="70" customFormat="1" ht="18" customHeight="1">
      <c r="A21" s="208" t="s">
        <v>38</v>
      </c>
      <c r="B21" s="209"/>
      <c r="C21" s="209"/>
      <c r="D21" s="209"/>
      <c r="E21" s="209"/>
      <c r="F21" s="209"/>
      <c r="G21" s="209"/>
      <c r="H21" s="209"/>
      <c r="I21" s="209"/>
      <c r="J21" s="209"/>
      <c r="K21" s="210"/>
      <c r="L21" s="215"/>
      <c r="M21" s="218"/>
      <c r="N21" s="211" t="s">
        <v>37</v>
      </c>
      <c r="O21" s="212"/>
      <c r="P21" s="212"/>
      <c r="Q21" s="212"/>
      <c r="R21" s="212"/>
      <c r="S21" s="212"/>
      <c r="T21" s="212"/>
      <c r="U21" s="213"/>
      <c r="V21" s="80"/>
      <c r="Y21" s="208" t="s">
        <v>38</v>
      </c>
      <c r="Z21" s="209"/>
      <c r="AA21" s="209"/>
      <c r="AB21" s="209"/>
      <c r="AC21" s="209"/>
      <c r="AD21" s="209"/>
      <c r="AE21" s="209"/>
      <c r="AF21" s="209"/>
      <c r="AG21" s="209"/>
      <c r="AH21" s="209"/>
      <c r="AI21" s="210"/>
      <c r="AJ21" s="215"/>
      <c r="AK21" s="218"/>
      <c r="AL21" s="211" t="s">
        <v>37</v>
      </c>
      <c r="AM21" s="212"/>
      <c r="AN21" s="212"/>
      <c r="AO21" s="212"/>
      <c r="AP21" s="212"/>
      <c r="AQ21" s="212"/>
      <c r="AR21" s="212"/>
      <c r="AS21" s="213"/>
      <c r="AT21" s="80"/>
    </row>
    <row r="22" spans="1:46" s="70" customFormat="1" ht="18" customHeight="1" thickBot="1">
      <c r="A22" s="231" t="s">
        <v>27</v>
      </c>
      <c r="B22" s="232"/>
      <c r="C22" s="232"/>
      <c r="D22" s="232"/>
      <c r="E22" s="232"/>
      <c r="F22" s="233"/>
      <c r="G22" s="205"/>
      <c r="H22" s="206"/>
      <c r="I22" s="206"/>
      <c r="J22" s="206"/>
      <c r="K22" s="206"/>
      <c r="L22" s="206"/>
      <c r="M22" s="206"/>
      <c r="N22" s="206"/>
      <c r="O22" s="206"/>
      <c r="P22" s="206"/>
      <c r="Q22" s="206"/>
      <c r="R22" s="206"/>
      <c r="S22" s="206"/>
      <c r="T22" s="206"/>
      <c r="U22" s="206"/>
      <c r="V22" s="207"/>
      <c r="Y22" s="231" t="s">
        <v>27</v>
      </c>
      <c r="Z22" s="232"/>
      <c r="AA22" s="232"/>
      <c r="AB22" s="232"/>
      <c r="AC22" s="232"/>
      <c r="AD22" s="233"/>
      <c r="AE22" s="205"/>
      <c r="AF22" s="206"/>
      <c r="AG22" s="206"/>
      <c r="AH22" s="206"/>
      <c r="AI22" s="206"/>
      <c r="AJ22" s="206"/>
      <c r="AK22" s="206"/>
      <c r="AL22" s="206"/>
      <c r="AM22" s="206"/>
      <c r="AN22" s="206"/>
      <c r="AO22" s="206"/>
      <c r="AP22" s="206"/>
      <c r="AQ22" s="206"/>
      <c r="AR22" s="206"/>
      <c r="AS22" s="206"/>
      <c r="AT22" s="207"/>
    </row>
    <row r="23" spans="1:46" s="70" customFormat="1" ht="18" customHeight="1" thickBot="1">
      <c r="A23" s="84"/>
      <c r="B23" s="83"/>
      <c r="C23" s="83"/>
      <c r="D23" s="83"/>
      <c r="E23" s="82"/>
      <c r="I23" s="81"/>
      <c r="J23" s="71"/>
      <c r="K23" s="71"/>
      <c r="L23" s="71"/>
    </row>
    <row r="24" spans="1:46" s="70" customFormat="1" ht="18" customHeight="1">
      <c r="A24" s="220" t="s">
        <v>30</v>
      </c>
      <c r="B24" s="221"/>
      <c r="C24" s="222" t="s">
        <v>22</v>
      </c>
      <c r="D24" s="223"/>
      <c r="E24" s="223"/>
      <c r="F24" s="223"/>
      <c r="G24" s="223"/>
      <c r="H24" s="223"/>
      <c r="I24" s="223"/>
      <c r="J24" s="223"/>
      <c r="K24" s="224"/>
      <c r="L24" s="225"/>
      <c r="M24" s="226"/>
      <c r="N24" s="226"/>
      <c r="O24" s="226"/>
      <c r="P24" s="226"/>
      <c r="Q24" s="226"/>
      <c r="R24" s="226"/>
      <c r="S24" s="226"/>
      <c r="T24" s="226"/>
      <c r="U24" s="226"/>
      <c r="V24" s="227"/>
      <c r="Y24" s="220" t="s">
        <v>31</v>
      </c>
      <c r="Z24" s="221"/>
      <c r="AA24" s="222" t="s">
        <v>22</v>
      </c>
      <c r="AB24" s="223"/>
      <c r="AC24" s="223"/>
      <c r="AD24" s="223"/>
      <c r="AE24" s="223"/>
      <c r="AF24" s="223"/>
      <c r="AG24" s="223"/>
      <c r="AH24" s="223"/>
      <c r="AI24" s="224"/>
      <c r="AJ24" s="225"/>
      <c r="AK24" s="226"/>
      <c r="AL24" s="226"/>
      <c r="AM24" s="226"/>
      <c r="AN24" s="226"/>
      <c r="AO24" s="226"/>
      <c r="AP24" s="226"/>
      <c r="AQ24" s="226"/>
      <c r="AR24" s="226"/>
      <c r="AS24" s="226"/>
      <c r="AT24" s="227"/>
    </row>
    <row r="25" spans="1:46" s="70" customFormat="1" ht="18" customHeight="1">
      <c r="A25" s="208" t="s">
        <v>24</v>
      </c>
      <c r="B25" s="209"/>
      <c r="C25" s="209"/>
      <c r="D25" s="209"/>
      <c r="E25" s="209"/>
      <c r="F25" s="209"/>
      <c r="G25" s="210"/>
      <c r="H25" s="215"/>
      <c r="I25" s="216"/>
      <c r="J25" s="216"/>
      <c r="K25" s="216"/>
      <c r="L25" s="216"/>
      <c r="M25" s="216"/>
      <c r="N25" s="216"/>
      <c r="O25" s="216"/>
      <c r="P25" s="216"/>
      <c r="Q25" s="216"/>
      <c r="R25" s="216"/>
      <c r="S25" s="216"/>
      <c r="T25" s="216"/>
      <c r="U25" s="216"/>
      <c r="V25" s="217"/>
      <c r="Y25" s="208" t="s">
        <v>24</v>
      </c>
      <c r="Z25" s="209"/>
      <c r="AA25" s="209"/>
      <c r="AB25" s="209"/>
      <c r="AC25" s="209"/>
      <c r="AD25" s="209"/>
      <c r="AE25" s="210"/>
      <c r="AF25" s="215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7"/>
    </row>
    <row r="26" spans="1:46" s="70" customFormat="1" ht="18" customHeight="1">
      <c r="A26" s="228" t="s">
        <v>25</v>
      </c>
      <c r="B26" s="229"/>
      <c r="C26" s="229"/>
      <c r="D26" s="230"/>
      <c r="E26" s="215"/>
      <c r="F26" s="216"/>
      <c r="G26" s="216"/>
      <c r="H26" s="216"/>
      <c r="I26" s="216"/>
      <c r="J26" s="216"/>
      <c r="K26" s="216"/>
      <c r="L26" s="216"/>
      <c r="M26" s="216"/>
      <c r="N26" s="216"/>
      <c r="O26" s="216"/>
      <c r="P26" s="216"/>
      <c r="Q26" s="216"/>
      <c r="R26" s="216"/>
      <c r="S26" s="216"/>
      <c r="T26" s="216"/>
      <c r="U26" s="216"/>
      <c r="V26" s="217"/>
      <c r="Y26" s="228" t="s">
        <v>25</v>
      </c>
      <c r="Z26" s="229"/>
      <c r="AA26" s="229"/>
      <c r="AB26" s="230"/>
      <c r="AC26" s="215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7"/>
    </row>
    <row r="27" spans="1:46" s="85" customFormat="1" ht="18" customHeight="1">
      <c r="A27" s="208" t="s">
        <v>26</v>
      </c>
      <c r="B27" s="209"/>
      <c r="C27" s="209"/>
      <c r="D27" s="209"/>
      <c r="E27" s="212"/>
      <c r="F27" s="212"/>
      <c r="G27" s="212"/>
      <c r="H27" s="212"/>
      <c r="I27" s="212"/>
      <c r="J27" s="212"/>
      <c r="K27" s="212"/>
      <c r="L27" s="212"/>
      <c r="M27" s="213"/>
      <c r="N27" s="215"/>
      <c r="O27" s="216"/>
      <c r="P27" s="216"/>
      <c r="Q27" s="216"/>
      <c r="R27" s="216"/>
      <c r="S27" s="216"/>
      <c r="T27" s="216"/>
      <c r="U27" s="216"/>
      <c r="V27" s="217"/>
      <c r="Y27" s="208" t="s">
        <v>26</v>
      </c>
      <c r="Z27" s="209"/>
      <c r="AA27" s="209"/>
      <c r="AB27" s="209"/>
      <c r="AC27" s="212"/>
      <c r="AD27" s="212"/>
      <c r="AE27" s="212"/>
      <c r="AF27" s="212"/>
      <c r="AG27" s="212"/>
      <c r="AH27" s="212"/>
      <c r="AI27" s="212"/>
      <c r="AJ27" s="212"/>
      <c r="AK27" s="213"/>
      <c r="AL27" s="215"/>
      <c r="AM27" s="216"/>
      <c r="AN27" s="216"/>
      <c r="AO27" s="216"/>
      <c r="AP27" s="216"/>
      <c r="AQ27" s="216"/>
      <c r="AR27" s="216"/>
      <c r="AS27" s="216"/>
      <c r="AT27" s="217"/>
    </row>
    <row r="28" spans="1:46" s="70" customFormat="1" ht="18" customHeight="1">
      <c r="A28" s="208" t="s">
        <v>38</v>
      </c>
      <c r="B28" s="209"/>
      <c r="C28" s="209"/>
      <c r="D28" s="209"/>
      <c r="E28" s="209"/>
      <c r="F28" s="209"/>
      <c r="G28" s="209"/>
      <c r="H28" s="209"/>
      <c r="I28" s="209"/>
      <c r="J28" s="209"/>
      <c r="K28" s="210"/>
      <c r="L28" s="215"/>
      <c r="M28" s="218"/>
      <c r="N28" s="211" t="s">
        <v>37</v>
      </c>
      <c r="O28" s="212"/>
      <c r="P28" s="212"/>
      <c r="Q28" s="212"/>
      <c r="R28" s="212"/>
      <c r="S28" s="212"/>
      <c r="T28" s="212"/>
      <c r="U28" s="213"/>
      <c r="V28" s="80"/>
      <c r="Y28" s="208" t="s">
        <v>38</v>
      </c>
      <c r="Z28" s="209"/>
      <c r="AA28" s="209"/>
      <c r="AB28" s="209"/>
      <c r="AC28" s="209"/>
      <c r="AD28" s="209"/>
      <c r="AE28" s="209"/>
      <c r="AF28" s="209"/>
      <c r="AG28" s="209"/>
      <c r="AH28" s="209"/>
      <c r="AI28" s="210"/>
      <c r="AJ28" s="215"/>
      <c r="AK28" s="218"/>
      <c r="AL28" s="211" t="s">
        <v>37</v>
      </c>
      <c r="AM28" s="212"/>
      <c r="AN28" s="212"/>
      <c r="AO28" s="212"/>
      <c r="AP28" s="212"/>
      <c r="AQ28" s="212"/>
      <c r="AR28" s="212"/>
      <c r="AS28" s="213"/>
      <c r="AT28" s="80"/>
    </row>
    <row r="29" spans="1:46" s="70" customFormat="1" ht="18" customHeight="1" thickBot="1">
      <c r="A29" s="231" t="s">
        <v>27</v>
      </c>
      <c r="B29" s="232"/>
      <c r="C29" s="232"/>
      <c r="D29" s="232"/>
      <c r="E29" s="232"/>
      <c r="F29" s="233"/>
      <c r="G29" s="205"/>
      <c r="H29" s="206"/>
      <c r="I29" s="206"/>
      <c r="J29" s="206"/>
      <c r="K29" s="206"/>
      <c r="L29" s="206"/>
      <c r="M29" s="206"/>
      <c r="N29" s="206"/>
      <c r="O29" s="206"/>
      <c r="P29" s="206"/>
      <c r="Q29" s="206"/>
      <c r="R29" s="206"/>
      <c r="S29" s="206"/>
      <c r="T29" s="206"/>
      <c r="U29" s="206"/>
      <c r="V29" s="207"/>
      <c r="Y29" s="231" t="s">
        <v>27</v>
      </c>
      <c r="Z29" s="232"/>
      <c r="AA29" s="232"/>
      <c r="AB29" s="232"/>
      <c r="AC29" s="232"/>
      <c r="AD29" s="233"/>
      <c r="AE29" s="205"/>
      <c r="AF29" s="206"/>
      <c r="AG29" s="206"/>
      <c r="AH29" s="206"/>
      <c r="AI29" s="206"/>
      <c r="AJ29" s="206"/>
      <c r="AK29" s="206"/>
      <c r="AL29" s="206"/>
      <c r="AM29" s="206"/>
      <c r="AN29" s="206"/>
      <c r="AO29" s="206"/>
      <c r="AP29" s="206"/>
      <c r="AQ29" s="206"/>
      <c r="AR29" s="206"/>
      <c r="AS29" s="206"/>
      <c r="AT29" s="207"/>
    </row>
    <row r="30" spans="1:46" s="70" customFormat="1" ht="18" customHeight="1" thickBot="1">
      <c r="A30" s="84"/>
      <c r="B30" s="83"/>
      <c r="C30" s="83"/>
      <c r="D30" s="83"/>
      <c r="E30" s="82"/>
      <c r="I30" s="81"/>
      <c r="J30" s="71"/>
      <c r="K30" s="71"/>
      <c r="L30" s="71"/>
    </row>
    <row r="31" spans="1:46" s="70" customFormat="1" ht="18" customHeight="1">
      <c r="A31" s="220" t="s">
        <v>32</v>
      </c>
      <c r="B31" s="221"/>
      <c r="C31" s="222" t="s">
        <v>22</v>
      </c>
      <c r="D31" s="223"/>
      <c r="E31" s="223"/>
      <c r="F31" s="223"/>
      <c r="G31" s="223"/>
      <c r="H31" s="223"/>
      <c r="I31" s="223"/>
      <c r="J31" s="223"/>
      <c r="K31" s="224"/>
      <c r="L31" s="225"/>
      <c r="M31" s="226"/>
      <c r="N31" s="226"/>
      <c r="O31" s="226"/>
      <c r="P31" s="226"/>
      <c r="Q31" s="226"/>
      <c r="R31" s="226"/>
      <c r="S31" s="226"/>
      <c r="T31" s="226"/>
      <c r="U31" s="226"/>
      <c r="V31" s="227"/>
      <c r="Y31" s="220" t="s">
        <v>33</v>
      </c>
      <c r="Z31" s="221"/>
      <c r="AA31" s="222" t="s">
        <v>22</v>
      </c>
      <c r="AB31" s="223"/>
      <c r="AC31" s="223"/>
      <c r="AD31" s="223"/>
      <c r="AE31" s="223"/>
      <c r="AF31" s="223"/>
      <c r="AG31" s="223"/>
      <c r="AH31" s="223"/>
      <c r="AI31" s="224"/>
      <c r="AJ31" s="225"/>
      <c r="AK31" s="226"/>
      <c r="AL31" s="226"/>
      <c r="AM31" s="226"/>
      <c r="AN31" s="226"/>
      <c r="AO31" s="226"/>
      <c r="AP31" s="226"/>
      <c r="AQ31" s="226"/>
      <c r="AR31" s="226"/>
      <c r="AS31" s="226"/>
      <c r="AT31" s="227"/>
    </row>
    <row r="32" spans="1:46" s="70" customFormat="1" ht="18" customHeight="1">
      <c r="A32" s="208" t="s">
        <v>24</v>
      </c>
      <c r="B32" s="209"/>
      <c r="C32" s="209"/>
      <c r="D32" s="209"/>
      <c r="E32" s="209"/>
      <c r="F32" s="209"/>
      <c r="G32" s="210"/>
      <c r="H32" s="215"/>
      <c r="I32" s="216"/>
      <c r="J32" s="216"/>
      <c r="K32" s="216"/>
      <c r="L32" s="216"/>
      <c r="M32" s="216"/>
      <c r="N32" s="216"/>
      <c r="O32" s="216"/>
      <c r="P32" s="216"/>
      <c r="Q32" s="216"/>
      <c r="R32" s="216"/>
      <c r="S32" s="216"/>
      <c r="T32" s="216"/>
      <c r="U32" s="216"/>
      <c r="V32" s="217"/>
      <c r="Y32" s="208" t="s">
        <v>24</v>
      </c>
      <c r="Z32" s="209"/>
      <c r="AA32" s="209"/>
      <c r="AB32" s="209"/>
      <c r="AC32" s="209"/>
      <c r="AD32" s="209"/>
      <c r="AE32" s="210"/>
      <c r="AF32" s="215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7"/>
    </row>
    <row r="33" spans="1:46" s="70" customFormat="1" ht="18" customHeight="1">
      <c r="A33" s="228" t="s">
        <v>25</v>
      </c>
      <c r="B33" s="229"/>
      <c r="C33" s="229"/>
      <c r="D33" s="230"/>
      <c r="E33" s="215"/>
      <c r="F33" s="216"/>
      <c r="G33" s="216"/>
      <c r="H33" s="216"/>
      <c r="I33" s="216"/>
      <c r="J33" s="216"/>
      <c r="K33" s="216"/>
      <c r="L33" s="216"/>
      <c r="M33" s="216"/>
      <c r="N33" s="216"/>
      <c r="O33" s="216"/>
      <c r="P33" s="216"/>
      <c r="Q33" s="216"/>
      <c r="R33" s="216"/>
      <c r="S33" s="216"/>
      <c r="T33" s="216"/>
      <c r="U33" s="216"/>
      <c r="V33" s="217"/>
      <c r="Y33" s="228" t="s">
        <v>25</v>
      </c>
      <c r="Z33" s="229"/>
      <c r="AA33" s="229"/>
      <c r="AB33" s="230"/>
      <c r="AC33" s="215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7"/>
    </row>
    <row r="34" spans="1:46" s="70" customFormat="1" ht="18" customHeight="1">
      <c r="A34" s="208" t="s">
        <v>26</v>
      </c>
      <c r="B34" s="209"/>
      <c r="C34" s="209"/>
      <c r="D34" s="209"/>
      <c r="E34" s="212"/>
      <c r="F34" s="212"/>
      <c r="G34" s="212"/>
      <c r="H34" s="212"/>
      <c r="I34" s="212"/>
      <c r="J34" s="212"/>
      <c r="K34" s="212"/>
      <c r="L34" s="212"/>
      <c r="M34" s="213"/>
      <c r="N34" s="215"/>
      <c r="O34" s="216"/>
      <c r="P34" s="216"/>
      <c r="Q34" s="216"/>
      <c r="R34" s="216"/>
      <c r="S34" s="216"/>
      <c r="T34" s="216"/>
      <c r="U34" s="216"/>
      <c r="V34" s="217"/>
      <c r="Y34" s="208" t="s">
        <v>26</v>
      </c>
      <c r="Z34" s="209"/>
      <c r="AA34" s="209"/>
      <c r="AB34" s="209"/>
      <c r="AC34" s="212"/>
      <c r="AD34" s="212"/>
      <c r="AE34" s="212"/>
      <c r="AF34" s="212"/>
      <c r="AG34" s="212"/>
      <c r="AH34" s="212"/>
      <c r="AI34" s="212"/>
      <c r="AJ34" s="212"/>
      <c r="AK34" s="213"/>
      <c r="AL34" s="215"/>
      <c r="AM34" s="216"/>
      <c r="AN34" s="216"/>
      <c r="AO34" s="216"/>
      <c r="AP34" s="216"/>
      <c r="AQ34" s="216"/>
      <c r="AR34" s="216"/>
      <c r="AS34" s="216"/>
      <c r="AT34" s="217"/>
    </row>
    <row r="35" spans="1:46" s="70" customFormat="1" ht="18" customHeight="1">
      <c r="A35" s="208" t="s">
        <v>38</v>
      </c>
      <c r="B35" s="209"/>
      <c r="C35" s="209"/>
      <c r="D35" s="209"/>
      <c r="E35" s="209"/>
      <c r="F35" s="209"/>
      <c r="G35" s="209"/>
      <c r="H35" s="209"/>
      <c r="I35" s="209"/>
      <c r="J35" s="209"/>
      <c r="K35" s="210"/>
      <c r="L35" s="215"/>
      <c r="M35" s="218"/>
      <c r="N35" s="211" t="s">
        <v>37</v>
      </c>
      <c r="O35" s="212"/>
      <c r="P35" s="212"/>
      <c r="Q35" s="212"/>
      <c r="R35" s="212"/>
      <c r="S35" s="212"/>
      <c r="T35" s="212"/>
      <c r="U35" s="213"/>
      <c r="V35" s="80"/>
      <c r="Y35" s="208" t="s">
        <v>38</v>
      </c>
      <c r="Z35" s="209"/>
      <c r="AA35" s="209"/>
      <c r="AB35" s="209"/>
      <c r="AC35" s="209"/>
      <c r="AD35" s="209"/>
      <c r="AE35" s="209"/>
      <c r="AF35" s="209"/>
      <c r="AG35" s="209"/>
      <c r="AH35" s="209"/>
      <c r="AI35" s="210"/>
      <c r="AJ35" s="215"/>
      <c r="AK35" s="218"/>
      <c r="AL35" s="211" t="s">
        <v>37</v>
      </c>
      <c r="AM35" s="212"/>
      <c r="AN35" s="212"/>
      <c r="AO35" s="212"/>
      <c r="AP35" s="212"/>
      <c r="AQ35" s="212"/>
      <c r="AR35" s="212"/>
      <c r="AS35" s="213"/>
      <c r="AT35" s="80"/>
    </row>
    <row r="36" spans="1:46" s="70" customFormat="1" ht="18" customHeight="1" thickBot="1">
      <c r="A36" s="231" t="s">
        <v>27</v>
      </c>
      <c r="B36" s="232"/>
      <c r="C36" s="232"/>
      <c r="D36" s="232"/>
      <c r="E36" s="232"/>
      <c r="F36" s="233"/>
      <c r="G36" s="205"/>
      <c r="H36" s="206"/>
      <c r="I36" s="206"/>
      <c r="J36" s="206"/>
      <c r="K36" s="206"/>
      <c r="L36" s="206"/>
      <c r="M36" s="206"/>
      <c r="N36" s="206"/>
      <c r="O36" s="206"/>
      <c r="P36" s="206"/>
      <c r="Q36" s="206"/>
      <c r="R36" s="206"/>
      <c r="S36" s="206"/>
      <c r="T36" s="206"/>
      <c r="U36" s="206"/>
      <c r="V36" s="207"/>
      <c r="Y36" s="231" t="s">
        <v>27</v>
      </c>
      <c r="Z36" s="232"/>
      <c r="AA36" s="232"/>
      <c r="AB36" s="232"/>
      <c r="AC36" s="232"/>
      <c r="AD36" s="233"/>
      <c r="AE36" s="205"/>
      <c r="AF36" s="206"/>
      <c r="AG36" s="206"/>
      <c r="AH36" s="206"/>
      <c r="AI36" s="206"/>
      <c r="AJ36" s="206"/>
      <c r="AK36" s="206"/>
      <c r="AL36" s="206"/>
      <c r="AM36" s="206"/>
      <c r="AN36" s="206"/>
      <c r="AO36" s="206"/>
      <c r="AP36" s="206"/>
      <c r="AQ36" s="206"/>
      <c r="AR36" s="206"/>
      <c r="AS36" s="206"/>
      <c r="AT36" s="207"/>
    </row>
    <row r="37" spans="1:46" s="77" customFormat="1" ht="18" customHeight="1">
      <c r="A37" s="79"/>
      <c r="B37" s="79"/>
      <c r="C37" s="79"/>
      <c r="D37" s="78"/>
    </row>
    <row r="38" spans="1:46" s="73" customFormat="1" ht="18" customHeight="1">
      <c r="A38" s="76" t="s">
        <v>34</v>
      </c>
      <c r="B38" s="76"/>
      <c r="C38" s="74"/>
      <c r="D38" s="74"/>
      <c r="I38" s="75"/>
      <c r="J38" s="74"/>
      <c r="K38" s="74"/>
      <c r="L38" s="74"/>
    </row>
    <row r="39" spans="1:46" s="72" customFormat="1" ht="24" customHeight="1">
      <c r="A39" s="219"/>
      <c r="B39" s="219"/>
      <c r="C39" s="219"/>
      <c r="D39" s="219"/>
      <c r="E39" s="219"/>
      <c r="F39" s="219"/>
      <c r="G39" s="219"/>
      <c r="H39" s="219"/>
      <c r="I39" s="219"/>
      <c r="J39" s="219"/>
      <c r="K39" s="219"/>
      <c r="L39" s="219"/>
      <c r="M39" s="219"/>
      <c r="N39" s="219"/>
      <c r="O39" s="219"/>
      <c r="P39" s="219"/>
      <c r="Q39" s="219"/>
      <c r="R39" s="219"/>
      <c r="S39" s="219"/>
      <c r="T39" s="219"/>
      <c r="U39" s="219"/>
      <c r="V39" s="219"/>
      <c r="W39" s="219"/>
      <c r="X39" s="219"/>
      <c r="Y39" s="219"/>
      <c r="Z39" s="219"/>
      <c r="AA39" s="219"/>
      <c r="AB39" s="219"/>
      <c r="AC39" s="219"/>
      <c r="AD39" s="219"/>
      <c r="AE39" s="219"/>
      <c r="AF39" s="219"/>
      <c r="AG39" s="219"/>
      <c r="AH39" s="219"/>
      <c r="AI39" s="219"/>
      <c r="AJ39" s="219"/>
      <c r="AK39" s="219"/>
      <c r="AL39" s="219"/>
      <c r="AM39" s="219"/>
      <c r="AN39" s="219"/>
      <c r="AO39" s="219"/>
      <c r="AP39" s="219"/>
      <c r="AQ39" s="219"/>
      <c r="AR39" s="219"/>
      <c r="AS39" s="219"/>
      <c r="AT39" s="219"/>
    </row>
    <row r="40" spans="1:46" s="72" customFormat="1" ht="24" customHeight="1">
      <c r="A40" s="214"/>
      <c r="B40" s="214"/>
      <c r="C40" s="214"/>
      <c r="D40" s="214"/>
      <c r="E40" s="214"/>
      <c r="F40" s="214"/>
      <c r="G40" s="214"/>
      <c r="H40" s="214"/>
      <c r="I40" s="214"/>
      <c r="J40" s="214"/>
      <c r="K40" s="214"/>
      <c r="L40" s="214"/>
      <c r="M40" s="214"/>
      <c r="N40" s="214"/>
      <c r="O40" s="214"/>
      <c r="P40" s="214"/>
      <c r="Q40" s="214"/>
      <c r="R40" s="214"/>
      <c r="S40" s="214"/>
      <c r="T40" s="214"/>
      <c r="U40" s="214"/>
      <c r="V40" s="214"/>
      <c r="W40" s="214"/>
      <c r="X40" s="214"/>
      <c r="Y40" s="214"/>
      <c r="Z40" s="214"/>
      <c r="AA40" s="214"/>
      <c r="AB40" s="214"/>
      <c r="AC40" s="214"/>
      <c r="AD40" s="214"/>
      <c r="AE40" s="214"/>
      <c r="AF40" s="214"/>
      <c r="AG40" s="214"/>
      <c r="AH40" s="214"/>
      <c r="AI40" s="214"/>
      <c r="AJ40" s="214"/>
      <c r="AK40" s="214"/>
      <c r="AL40" s="214"/>
      <c r="AM40" s="214"/>
      <c r="AN40" s="214"/>
      <c r="AO40" s="214"/>
      <c r="AP40" s="214"/>
      <c r="AQ40" s="214"/>
      <c r="AR40" s="214"/>
      <c r="AS40" s="214"/>
      <c r="AT40" s="214"/>
    </row>
    <row r="41" spans="1:46" s="72" customFormat="1" ht="24" customHeight="1">
      <c r="A41" s="214"/>
      <c r="B41" s="214"/>
      <c r="C41" s="214"/>
      <c r="D41" s="214"/>
      <c r="E41" s="214"/>
      <c r="F41" s="214"/>
      <c r="G41" s="214"/>
      <c r="H41" s="214"/>
      <c r="I41" s="214"/>
      <c r="J41" s="214"/>
      <c r="K41" s="214"/>
      <c r="L41" s="214"/>
      <c r="M41" s="214"/>
      <c r="N41" s="214"/>
      <c r="O41" s="214"/>
      <c r="P41" s="214"/>
      <c r="Q41" s="214"/>
      <c r="R41" s="214"/>
      <c r="S41" s="214"/>
      <c r="T41" s="214"/>
      <c r="U41" s="214"/>
      <c r="V41" s="214"/>
      <c r="W41" s="214"/>
      <c r="X41" s="214"/>
      <c r="Y41" s="214"/>
      <c r="Z41" s="214"/>
      <c r="AA41" s="214"/>
      <c r="AB41" s="214"/>
      <c r="AC41" s="214"/>
      <c r="AD41" s="214"/>
      <c r="AE41" s="214"/>
      <c r="AF41" s="214"/>
      <c r="AG41" s="214"/>
      <c r="AH41" s="214"/>
      <c r="AI41" s="214"/>
      <c r="AJ41" s="214"/>
      <c r="AK41" s="214"/>
      <c r="AL41" s="214"/>
      <c r="AM41" s="214"/>
      <c r="AN41" s="214"/>
      <c r="AO41" s="214"/>
      <c r="AP41" s="214"/>
      <c r="AQ41" s="214"/>
      <c r="AR41" s="214"/>
      <c r="AS41" s="214"/>
      <c r="AT41" s="214"/>
    </row>
    <row r="42" spans="1:46" s="70" customFormat="1" ht="24" customHeight="1">
      <c r="A42" s="71"/>
      <c r="B42" s="71"/>
      <c r="C42" s="71"/>
      <c r="D42" s="71"/>
      <c r="E42" s="71"/>
      <c r="F42" s="71"/>
      <c r="G42" s="71"/>
      <c r="H42" s="71"/>
      <c r="I42" s="71"/>
      <c r="J42" s="71"/>
      <c r="K42" s="71"/>
      <c r="L42" s="71"/>
      <c r="M42" s="71"/>
      <c r="N42" s="71"/>
      <c r="O42" s="71"/>
      <c r="P42" s="71"/>
      <c r="Q42" s="71"/>
      <c r="R42" s="71"/>
      <c r="S42" s="71"/>
      <c r="T42" s="71"/>
      <c r="U42" s="71"/>
      <c r="V42" s="71"/>
      <c r="W42" s="71"/>
      <c r="X42" s="71"/>
      <c r="Y42" s="71"/>
      <c r="Z42" s="71"/>
      <c r="AA42" s="71"/>
      <c r="AB42" s="71"/>
      <c r="AC42" s="71"/>
      <c r="AD42" s="71"/>
      <c r="AE42" s="71"/>
      <c r="AF42" s="71"/>
      <c r="AG42" s="71"/>
      <c r="AH42" s="71"/>
      <c r="AI42" s="71"/>
      <c r="AJ42" s="71"/>
      <c r="AK42" s="71"/>
      <c r="AL42" s="71"/>
      <c r="AM42" s="71"/>
      <c r="AN42" s="71"/>
      <c r="AO42" s="71"/>
      <c r="AP42" s="71"/>
      <c r="AQ42" s="71"/>
      <c r="AR42" s="71"/>
      <c r="AS42" s="71"/>
      <c r="AT42" s="71"/>
    </row>
    <row r="43" spans="1:46" ht="18" customHeight="1">
      <c r="A43" s="69"/>
      <c r="B43" s="67"/>
      <c r="C43" s="67"/>
      <c r="D43" s="67"/>
      <c r="I43" s="69"/>
      <c r="J43" s="67"/>
      <c r="K43" s="67"/>
      <c r="L43" s="67"/>
    </row>
    <row r="44" spans="1:46" ht="18" customHeight="1">
      <c r="A44" s="69"/>
      <c r="B44" s="67"/>
      <c r="C44" s="67"/>
      <c r="D44" s="67"/>
      <c r="I44" s="69"/>
      <c r="J44" s="67"/>
      <c r="K44" s="67"/>
      <c r="L44" s="67"/>
    </row>
    <row r="45" spans="1:46" ht="18" customHeight="1">
      <c r="A45" s="69"/>
      <c r="B45" s="67"/>
      <c r="C45" s="67"/>
      <c r="D45" s="67"/>
      <c r="I45" s="69"/>
      <c r="J45" s="67"/>
      <c r="K45" s="67"/>
      <c r="L45" s="67"/>
    </row>
    <row r="46" spans="1:46" ht="18" customHeight="1">
      <c r="A46" s="68"/>
      <c r="B46" s="68"/>
      <c r="C46" s="67"/>
      <c r="D46" s="67"/>
      <c r="I46" s="68"/>
      <c r="J46" s="68"/>
      <c r="K46" s="67"/>
      <c r="L46" s="67"/>
    </row>
    <row r="47" spans="1:46" ht="18" customHeight="1">
      <c r="A47" s="66"/>
      <c r="B47" s="65"/>
      <c r="C47" s="65"/>
      <c r="D47" s="65"/>
      <c r="I47" s="66"/>
      <c r="J47" s="65"/>
      <c r="K47" s="65"/>
      <c r="L47" s="65"/>
    </row>
  </sheetData>
  <sheetProtection password="DC27" sheet="1" objects="1" scenarios="1" selectLockedCells="1"/>
  <mergeCells count="120">
    <mergeCell ref="A15:F15"/>
    <mergeCell ref="G15:V15"/>
    <mergeCell ref="L17:V17"/>
    <mergeCell ref="A18:G18"/>
    <mergeCell ref="H18:V18"/>
    <mergeCell ref="A17:B17"/>
    <mergeCell ref="Y10:Z10"/>
    <mergeCell ref="AA10:AI10"/>
    <mergeCell ref="AJ10:AT10"/>
    <mergeCell ref="Y11:AE11"/>
    <mergeCell ref="AF11:AT11"/>
    <mergeCell ref="Y15:AD15"/>
    <mergeCell ref="AE15:AT15"/>
    <mergeCell ref="Y17:Z17"/>
    <mergeCell ref="Y14:AI14"/>
    <mergeCell ref="A1:N1"/>
    <mergeCell ref="A10:B10"/>
    <mergeCell ref="A11:G11"/>
    <mergeCell ref="H11:V11"/>
    <mergeCell ref="A12:D12"/>
    <mergeCell ref="A14:K14"/>
    <mergeCell ref="L10:V10"/>
    <mergeCell ref="C10:K10"/>
    <mergeCell ref="N13:V13"/>
    <mergeCell ref="A4:AT4"/>
    <mergeCell ref="AJ14:AK14"/>
    <mergeCell ref="N14:U14"/>
    <mergeCell ref="L14:M14"/>
    <mergeCell ref="Y12:AB12"/>
    <mergeCell ref="AC12:AT12"/>
    <mergeCell ref="Y13:AK13"/>
    <mergeCell ref="AL13:AT13"/>
    <mergeCell ref="E12:V12"/>
    <mergeCell ref="A13:M13"/>
    <mergeCell ref="A3:AT3"/>
    <mergeCell ref="AL14:AS14"/>
    <mergeCell ref="L24:V24"/>
    <mergeCell ref="AA17:AI17"/>
    <mergeCell ref="AJ17:AT17"/>
    <mergeCell ref="C17:K17"/>
    <mergeCell ref="A22:F22"/>
    <mergeCell ref="A21:K21"/>
    <mergeCell ref="L21:M21"/>
    <mergeCell ref="N21:U21"/>
    <mergeCell ref="G22:V22"/>
    <mergeCell ref="AL21:AS21"/>
    <mergeCell ref="A20:M20"/>
    <mergeCell ref="A19:D19"/>
    <mergeCell ref="Y18:AE18"/>
    <mergeCell ref="AF18:AT18"/>
    <mergeCell ref="N20:V20"/>
    <mergeCell ref="AC19:AT19"/>
    <mergeCell ref="AL20:AT20"/>
    <mergeCell ref="E19:V19"/>
    <mergeCell ref="Y19:AB19"/>
    <mergeCell ref="Y25:AE25"/>
    <mergeCell ref="A25:G25"/>
    <mergeCell ref="H25:V25"/>
    <mergeCell ref="A27:M27"/>
    <mergeCell ref="N27:V27"/>
    <mergeCell ref="Y27:AK27"/>
    <mergeCell ref="A5:AT5"/>
    <mergeCell ref="A6:AT6"/>
    <mergeCell ref="A28:K28"/>
    <mergeCell ref="Y28:AI28"/>
    <mergeCell ref="Y24:Z24"/>
    <mergeCell ref="AA24:AI24"/>
    <mergeCell ref="AF25:AT25"/>
    <mergeCell ref="Y26:AB26"/>
    <mergeCell ref="AC26:AT26"/>
    <mergeCell ref="AL27:AT27"/>
    <mergeCell ref="A24:B24"/>
    <mergeCell ref="C24:K24"/>
    <mergeCell ref="Y21:AI21"/>
    <mergeCell ref="AJ21:AK21"/>
    <mergeCell ref="Y22:AD22"/>
    <mergeCell ref="AE22:AT22"/>
    <mergeCell ref="Y20:AK20"/>
    <mergeCell ref="AJ24:AT24"/>
    <mergeCell ref="A26:D26"/>
    <mergeCell ref="E26:V26"/>
    <mergeCell ref="Y36:AD36"/>
    <mergeCell ref="AE36:AT36"/>
    <mergeCell ref="A36:F36"/>
    <mergeCell ref="G36:V36"/>
    <mergeCell ref="A35:K35"/>
    <mergeCell ref="L35:M35"/>
    <mergeCell ref="N35:U35"/>
    <mergeCell ref="Y32:AE32"/>
    <mergeCell ref="AF32:AT32"/>
    <mergeCell ref="Y34:AK34"/>
    <mergeCell ref="H32:V32"/>
    <mergeCell ref="A33:D33"/>
    <mergeCell ref="E33:V33"/>
    <mergeCell ref="A34:M34"/>
    <mergeCell ref="AL35:AS35"/>
    <mergeCell ref="AL28:AS28"/>
    <mergeCell ref="Y29:AD29"/>
    <mergeCell ref="AE29:AT29"/>
    <mergeCell ref="A31:B31"/>
    <mergeCell ref="C31:K31"/>
    <mergeCell ref="L31:V31"/>
    <mergeCell ref="A29:F29"/>
    <mergeCell ref="G29:V29"/>
    <mergeCell ref="A32:G32"/>
    <mergeCell ref="N28:U28"/>
    <mergeCell ref="A41:AT41"/>
    <mergeCell ref="N34:V34"/>
    <mergeCell ref="AJ28:AK28"/>
    <mergeCell ref="L28:M28"/>
    <mergeCell ref="A39:AT39"/>
    <mergeCell ref="A40:AT40"/>
    <mergeCell ref="AL34:AT34"/>
    <mergeCell ref="Y35:AI35"/>
    <mergeCell ref="AJ35:AK35"/>
    <mergeCell ref="Y31:Z31"/>
    <mergeCell ref="AA31:AI31"/>
    <mergeCell ref="AJ31:AT31"/>
    <mergeCell ref="Y33:AB33"/>
    <mergeCell ref="AC33:AT33"/>
  </mergeCells>
  <pageMargins left="0.78740157480314965" right="0.59055118110236227" top="0.39370078740157483" bottom="0.39370078740157483" header="0" footer="0"/>
  <pageSetup paperSize="9" orientation="portrait" horizontalDpi="4294967292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AC23"/>
  <sheetViews>
    <sheetView workbookViewId="0">
      <selection activeCell="F18" sqref="F18"/>
    </sheetView>
  </sheetViews>
  <sheetFormatPr baseColWidth="10" defaultColWidth="11.44140625" defaultRowHeight="10.199999999999999"/>
  <cols>
    <col min="1" max="2" width="6.77734375" style="16" customWidth="1"/>
    <col min="3" max="3" width="11.44140625" style="17"/>
    <col min="4" max="5" width="11.44140625" style="16"/>
    <col min="6" max="29" width="5.6640625" style="17" customWidth="1"/>
    <col min="30" max="30" width="5.6640625" style="16" customWidth="1"/>
    <col min="31" max="258" width="11.44140625" style="16"/>
    <col min="259" max="260" width="20.6640625" style="16" customWidth="1"/>
    <col min="261" max="261" width="8.6640625" style="16" customWidth="1"/>
    <col min="262" max="263" width="5.6640625" style="16" customWidth="1"/>
    <col min="264" max="264" width="6.6640625" style="16" customWidth="1"/>
    <col min="265" max="265" width="5.6640625" style="16" customWidth="1"/>
    <col min="266" max="266" width="5.6640625" style="16" bestFit="1" customWidth="1"/>
    <col min="267" max="269" width="11.44140625" style="16"/>
    <col min="270" max="286" width="5.6640625" style="16" customWidth="1"/>
    <col min="287" max="514" width="11.44140625" style="16"/>
    <col min="515" max="516" width="20.6640625" style="16" customWidth="1"/>
    <col min="517" max="517" width="8.6640625" style="16" customWidth="1"/>
    <col min="518" max="519" width="5.6640625" style="16" customWidth="1"/>
    <col min="520" max="520" width="6.6640625" style="16" customWidth="1"/>
    <col min="521" max="521" width="5.6640625" style="16" customWidth="1"/>
    <col min="522" max="522" width="5.6640625" style="16" bestFit="1" customWidth="1"/>
    <col min="523" max="525" width="11.44140625" style="16"/>
    <col min="526" max="542" width="5.6640625" style="16" customWidth="1"/>
    <col min="543" max="770" width="11.44140625" style="16"/>
    <col min="771" max="772" width="20.6640625" style="16" customWidth="1"/>
    <col min="773" max="773" width="8.6640625" style="16" customWidth="1"/>
    <col min="774" max="775" width="5.6640625" style="16" customWidth="1"/>
    <col min="776" max="776" width="6.6640625" style="16" customWidth="1"/>
    <col min="777" max="777" width="5.6640625" style="16" customWidth="1"/>
    <col min="778" max="778" width="5.6640625" style="16" bestFit="1" customWidth="1"/>
    <col min="779" max="781" width="11.44140625" style="16"/>
    <col min="782" max="798" width="5.6640625" style="16" customWidth="1"/>
    <col min="799" max="1026" width="11.44140625" style="16"/>
    <col min="1027" max="1028" width="20.6640625" style="16" customWidth="1"/>
    <col min="1029" max="1029" width="8.6640625" style="16" customWidth="1"/>
    <col min="1030" max="1031" width="5.6640625" style="16" customWidth="1"/>
    <col min="1032" max="1032" width="6.6640625" style="16" customWidth="1"/>
    <col min="1033" max="1033" width="5.6640625" style="16" customWidth="1"/>
    <col min="1034" max="1034" width="5.6640625" style="16" bestFit="1" customWidth="1"/>
    <col min="1035" max="1037" width="11.44140625" style="16"/>
    <col min="1038" max="1054" width="5.6640625" style="16" customWidth="1"/>
    <col min="1055" max="1282" width="11.44140625" style="16"/>
    <col min="1283" max="1284" width="20.6640625" style="16" customWidth="1"/>
    <col min="1285" max="1285" width="8.6640625" style="16" customWidth="1"/>
    <col min="1286" max="1287" width="5.6640625" style="16" customWidth="1"/>
    <col min="1288" max="1288" width="6.6640625" style="16" customWidth="1"/>
    <col min="1289" max="1289" width="5.6640625" style="16" customWidth="1"/>
    <col min="1290" max="1290" width="5.6640625" style="16" bestFit="1" customWidth="1"/>
    <col min="1291" max="1293" width="11.44140625" style="16"/>
    <col min="1294" max="1310" width="5.6640625" style="16" customWidth="1"/>
    <col min="1311" max="1538" width="11.44140625" style="16"/>
    <col min="1539" max="1540" width="20.6640625" style="16" customWidth="1"/>
    <col min="1541" max="1541" width="8.6640625" style="16" customWidth="1"/>
    <col min="1542" max="1543" width="5.6640625" style="16" customWidth="1"/>
    <col min="1544" max="1544" width="6.6640625" style="16" customWidth="1"/>
    <col min="1545" max="1545" width="5.6640625" style="16" customWidth="1"/>
    <col min="1546" max="1546" width="5.6640625" style="16" bestFit="1" customWidth="1"/>
    <col min="1547" max="1549" width="11.44140625" style="16"/>
    <col min="1550" max="1566" width="5.6640625" style="16" customWidth="1"/>
    <col min="1567" max="1794" width="11.44140625" style="16"/>
    <col min="1795" max="1796" width="20.6640625" style="16" customWidth="1"/>
    <col min="1797" max="1797" width="8.6640625" style="16" customWidth="1"/>
    <col min="1798" max="1799" width="5.6640625" style="16" customWidth="1"/>
    <col min="1800" max="1800" width="6.6640625" style="16" customWidth="1"/>
    <col min="1801" max="1801" width="5.6640625" style="16" customWidth="1"/>
    <col min="1802" max="1802" width="5.6640625" style="16" bestFit="1" customWidth="1"/>
    <col min="1803" max="1805" width="11.44140625" style="16"/>
    <col min="1806" max="1822" width="5.6640625" style="16" customWidth="1"/>
    <col min="1823" max="2050" width="11.44140625" style="16"/>
    <col min="2051" max="2052" width="20.6640625" style="16" customWidth="1"/>
    <col min="2053" max="2053" width="8.6640625" style="16" customWidth="1"/>
    <col min="2054" max="2055" width="5.6640625" style="16" customWidth="1"/>
    <col min="2056" max="2056" width="6.6640625" style="16" customWidth="1"/>
    <col min="2057" max="2057" width="5.6640625" style="16" customWidth="1"/>
    <col min="2058" max="2058" width="5.6640625" style="16" bestFit="1" customWidth="1"/>
    <col min="2059" max="2061" width="11.44140625" style="16"/>
    <col min="2062" max="2078" width="5.6640625" style="16" customWidth="1"/>
    <col min="2079" max="2306" width="11.44140625" style="16"/>
    <col min="2307" max="2308" width="20.6640625" style="16" customWidth="1"/>
    <col min="2309" max="2309" width="8.6640625" style="16" customWidth="1"/>
    <col min="2310" max="2311" width="5.6640625" style="16" customWidth="1"/>
    <col min="2312" max="2312" width="6.6640625" style="16" customWidth="1"/>
    <col min="2313" max="2313" width="5.6640625" style="16" customWidth="1"/>
    <col min="2314" max="2314" width="5.6640625" style="16" bestFit="1" customWidth="1"/>
    <col min="2315" max="2317" width="11.44140625" style="16"/>
    <col min="2318" max="2334" width="5.6640625" style="16" customWidth="1"/>
    <col min="2335" max="2562" width="11.44140625" style="16"/>
    <col min="2563" max="2564" width="20.6640625" style="16" customWidth="1"/>
    <col min="2565" max="2565" width="8.6640625" style="16" customWidth="1"/>
    <col min="2566" max="2567" width="5.6640625" style="16" customWidth="1"/>
    <col min="2568" max="2568" width="6.6640625" style="16" customWidth="1"/>
    <col min="2569" max="2569" width="5.6640625" style="16" customWidth="1"/>
    <col min="2570" max="2570" width="5.6640625" style="16" bestFit="1" customWidth="1"/>
    <col min="2571" max="2573" width="11.44140625" style="16"/>
    <col min="2574" max="2590" width="5.6640625" style="16" customWidth="1"/>
    <col min="2591" max="2818" width="11.44140625" style="16"/>
    <col min="2819" max="2820" width="20.6640625" style="16" customWidth="1"/>
    <col min="2821" max="2821" width="8.6640625" style="16" customWidth="1"/>
    <col min="2822" max="2823" width="5.6640625" style="16" customWidth="1"/>
    <col min="2824" max="2824" width="6.6640625" style="16" customWidth="1"/>
    <col min="2825" max="2825" width="5.6640625" style="16" customWidth="1"/>
    <col min="2826" max="2826" width="5.6640625" style="16" bestFit="1" customWidth="1"/>
    <col min="2827" max="2829" width="11.44140625" style="16"/>
    <col min="2830" max="2846" width="5.6640625" style="16" customWidth="1"/>
    <col min="2847" max="3074" width="11.44140625" style="16"/>
    <col min="3075" max="3076" width="20.6640625" style="16" customWidth="1"/>
    <col min="3077" max="3077" width="8.6640625" style="16" customWidth="1"/>
    <col min="3078" max="3079" width="5.6640625" style="16" customWidth="1"/>
    <col min="3080" max="3080" width="6.6640625" style="16" customWidth="1"/>
    <col min="3081" max="3081" width="5.6640625" style="16" customWidth="1"/>
    <col min="3082" max="3082" width="5.6640625" style="16" bestFit="1" customWidth="1"/>
    <col min="3083" max="3085" width="11.44140625" style="16"/>
    <col min="3086" max="3102" width="5.6640625" style="16" customWidth="1"/>
    <col min="3103" max="3330" width="11.44140625" style="16"/>
    <col min="3331" max="3332" width="20.6640625" style="16" customWidth="1"/>
    <col min="3333" max="3333" width="8.6640625" style="16" customWidth="1"/>
    <col min="3334" max="3335" width="5.6640625" style="16" customWidth="1"/>
    <col min="3336" max="3336" width="6.6640625" style="16" customWidth="1"/>
    <col min="3337" max="3337" width="5.6640625" style="16" customWidth="1"/>
    <col min="3338" max="3338" width="5.6640625" style="16" bestFit="1" customWidth="1"/>
    <col min="3339" max="3341" width="11.44140625" style="16"/>
    <col min="3342" max="3358" width="5.6640625" style="16" customWidth="1"/>
    <col min="3359" max="3586" width="11.44140625" style="16"/>
    <col min="3587" max="3588" width="20.6640625" style="16" customWidth="1"/>
    <col min="3589" max="3589" width="8.6640625" style="16" customWidth="1"/>
    <col min="3590" max="3591" width="5.6640625" style="16" customWidth="1"/>
    <col min="3592" max="3592" width="6.6640625" style="16" customWidth="1"/>
    <col min="3593" max="3593" width="5.6640625" style="16" customWidth="1"/>
    <col min="3594" max="3594" width="5.6640625" style="16" bestFit="1" customWidth="1"/>
    <col min="3595" max="3597" width="11.44140625" style="16"/>
    <col min="3598" max="3614" width="5.6640625" style="16" customWidth="1"/>
    <col min="3615" max="3842" width="11.44140625" style="16"/>
    <col min="3843" max="3844" width="20.6640625" style="16" customWidth="1"/>
    <col min="3845" max="3845" width="8.6640625" style="16" customWidth="1"/>
    <col min="3846" max="3847" width="5.6640625" style="16" customWidth="1"/>
    <col min="3848" max="3848" width="6.6640625" style="16" customWidth="1"/>
    <col min="3849" max="3849" width="5.6640625" style="16" customWidth="1"/>
    <col min="3850" max="3850" width="5.6640625" style="16" bestFit="1" customWidth="1"/>
    <col min="3851" max="3853" width="11.44140625" style="16"/>
    <col min="3854" max="3870" width="5.6640625" style="16" customWidth="1"/>
    <col min="3871" max="4098" width="11.44140625" style="16"/>
    <col min="4099" max="4100" width="20.6640625" style="16" customWidth="1"/>
    <col min="4101" max="4101" width="8.6640625" style="16" customWidth="1"/>
    <col min="4102" max="4103" width="5.6640625" style="16" customWidth="1"/>
    <col min="4104" max="4104" width="6.6640625" style="16" customWidth="1"/>
    <col min="4105" max="4105" width="5.6640625" style="16" customWidth="1"/>
    <col min="4106" max="4106" width="5.6640625" style="16" bestFit="1" customWidth="1"/>
    <col min="4107" max="4109" width="11.44140625" style="16"/>
    <col min="4110" max="4126" width="5.6640625" style="16" customWidth="1"/>
    <col min="4127" max="4354" width="11.44140625" style="16"/>
    <col min="4355" max="4356" width="20.6640625" style="16" customWidth="1"/>
    <col min="4357" max="4357" width="8.6640625" style="16" customWidth="1"/>
    <col min="4358" max="4359" width="5.6640625" style="16" customWidth="1"/>
    <col min="4360" max="4360" width="6.6640625" style="16" customWidth="1"/>
    <col min="4361" max="4361" width="5.6640625" style="16" customWidth="1"/>
    <col min="4362" max="4362" width="5.6640625" style="16" bestFit="1" customWidth="1"/>
    <col min="4363" max="4365" width="11.44140625" style="16"/>
    <col min="4366" max="4382" width="5.6640625" style="16" customWidth="1"/>
    <col min="4383" max="4610" width="11.44140625" style="16"/>
    <col min="4611" max="4612" width="20.6640625" style="16" customWidth="1"/>
    <col min="4613" max="4613" width="8.6640625" style="16" customWidth="1"/>
    <col min="4614" max="4615" width="5.6640625" style="16" customWidth="1"/>
    <col min="4616" max="4616" width="6.6640625" style="16" customWidth="1"/>
    <col min="4617" max="4617" width="5.6640625" style="16" customWidth="1"/>
    <col min="4618" max="4618" width="5.6640625" style="16" bestFit="1" customWidth="1"/>
    <col min="4619" max="4621" width="11.44140625" style="16"/>
    <col min="4622" max="4638" width="5.6640625" style="16" customWidth="1"/>
    <col min="4639" max="4866" width="11.44140625" style="16"/>
    <col min="4867" max="4868" width="20.6640625" style="16" customWidth="1"/>
    <col min="4869" max="4869" width="8.6640625" style="16" customWidth="1"/>
    <col min="4870" max="4871" width="5.6640625" style="16" customWidth="1"/>
    <col min="4872" max="4872" width="6.6640625" style="16" customWidth="1"/>
    <col min="4873" max="4873" width="5.6640625" style="16" customWidth="1"/>
    <col min="4874" max="4874" width="5.6640625" style="16" bestFit="1" customWidth="1"/>
    <col min="4875" max="4877" width="11.44140625" style="16"/>
    <col min="4878" max="4894" width="5.6640625" style="16" customWidth="1"/>
    <col min="4895" max="5122" width="11.44140625" style="16"/>
    <col min="5123" max="5124" width="20.6640625" style="16" customWidth="1"/>
    <col min="5125" max="5125" width="8.6640625" style="16" customWidth="1"/>
    <col min="5126" max="5127" width="5.6640625" style="16" customWidth="1"/>
    <col min="5128" max="5128" width="6.6640625" style="16" customWidth="1"/>
    <col min="5129" max="5129" width="5.6640625" style="16" customWidth="1"/>
    <col min="5130" max="5130" width="5.6640625" style="16" bestFit="1" customWidth="1"/>
    <col min="5131" max="5133" width="11.44140625" style="16"/>
    <col min="5134" max="5150" width="5.6640625" style="16" customWidth="1"/>
    <col min="5151" max="5378" width="11.44140625" style="16"/>
    <col min="5379" max="5380" width="20.6640625" style="16" customWidth="1"/>
    <col min="5381" max="5381" width="8.6640625" style="16" customWidth="1"/>
    <col min="5382" max="5383" width="5.6640625" style="16" customWidth="1"/>
    <col min="5384" max="5384" width="6.6640625" style="16" customWidth="1"/>
    <col min="5385" max="5385" width="5.6640625" style="16" customWidth="1"/>
    <col min="5386" max="5386" width="5.6640625" style="16" bestFit="1" customWidth="1"/>
    <col min="5387" max="5389" width="11.44140625" style="16"/>
    <col min="5390" max="5406" width="5.6640625" style="16" customWidth="1"/>
    <col min="5407" max="5634" width="11.44140625" style="16"/>
    <col min="5635" max="5636" width="20.6640625" style="16" customWidth="1"/>
    <col min="5637" max="5637" width="8.6640625" style="16" customWidth="1"/>
    <col min="5638" max="5639" width="5.6640625" style="16" customWidth="1"/>
    <col min="5640" max="5640" width="6.6640625" style="16" customWidth="1"/>
    <col min="5641" max="5641" width="5.6640625" style="16" customWidth="1"/>
    <col min="5642" max="5642" width="5.6640625" style="16" bestFit="1" customWidth="1"/>
    <col min="5643" max="5645" width="11.44140625" style="16"/>
    <col min="5646" max="5662" width="5.6640625" style="16" customWidth="1"/>
    <col min="5663" max="5890" width="11.44140625" style="16"/>
    <col min="5891" max="5892" width="20.6640625" style="16" customWidth="1"/>
    <col min="5893" max="5893" width="8.6640625" style="16" customWidth="1"/>
    <col min="5894" max="5895" width="5.6640625" style="16" customWidth="1"/>
    <col min="5896" max="5896" width="6.6640625" style="16" customWidth="1"/>
    <col min="5897" max="5897" width="5.6640625" style="16" customWidth="1"/>
    <col min="5898" max="5898" width="5.6640625" style="16" bestFit="1" customWidth="1"/>
    <col min="5899" max="5901" width="11.44140625" style="16"/>
    <col min="5902" max="5918" width="5.6640625" style="16" customWidth="1"/>
    <col min="5919" max="6146" width="11.44140625" style="16"/>
    <col min="6147" max="6148" width="20.6640625" style="16" customWidth="1"/>
    <col min="6149" max="6149" width="8.6640625" style="16" customWidth="1"/>
    <col min="6150" max="6151" width="5.6640625" style="16" customWidth="1"/>
    <col min="6152" max="6152" width="6.6640625" style="16" customWidth="1"/>
    <col min="6153" max="6153" width="5.6640625" style="16" customWidth="1"/>
    <col min="6154" max="6154" width="5.6640625" style="16" bestFit="1" customWidth="1"/>
    <col min="6155" max="6157" width="11.44140625" style="16"/>
    <col min="6158" max="6174" width="5.6640625" style="16" customWidth="1"/>
    <col min="6175" max="6402" width="11.44140625" style="16"/>
    <col min="6403" max="6404" width="20.6640625" style="16" customWidth="1"/>
    <col min="6405" max="6405" width="8.6640625" style="16" customWidth="1"/>
    <col min="6406" max="6407" width="5.6640625" style="16" customWidth="1"/>
    <col min="6408" max="6408" width="6.6640625" style="16" customWidth="1"/>
    <col min="6409" max="6409" width="5.6640625" style="16" customWidth="1"/>
    <col min="6410" max="6410" width="5.6640625" style="16" bestFit="1" customWidth="1"/>
    <col min="6411" max="6413" width="11.44140625" style="16"/>
    <col min="6414" max="6430" width="5.6640625" style="16" customWidth="1"/>
    <col min="6431" max="6658" width="11.44140625" style="16"/>
    <col min="6659" max="6660" width="20.6640625" style="16" customWidth="1"/>
    <col min="6661" max="6661" width="8.6640625" style="16" customWidth="1"/>
    <col min="6662" max="6663" width="5.6640625" style="16" customWidth="1"/>
    <col min="6664" max="6664" width="6.6640625" style="16" customWidth="1"/>
    <col min="6665" max="6665" width="5.6640625" style="16" customWidth="1"/>
    <col min="6666" max="6666" width="5.6640625" style="16" bestFit="1" customWidth="1"/>
    <col min="6667" max="6669" width="11.44140625" style="16"/>
    <col min="6670" max="6686" width="5.6640625" style="16" customWidth="1"/>
    <col min="6687" max="6914" width="11.44140625" style="16"/>
    <col min="6915" max="6916" width="20.6640625" style="16" customWidth="1"/>
    <col min="6917" max="6917" width="8.6640625" style="16" customWidth="1"/>
    <col min="6918" max="6919" width="5.6640625" style="16" customWidth="1"/>
    <col min="6920" max="6920" width="6.6640625" style="16" customWidth="1"/>
    <col min="6921" max="6921" width="5.6640625" style="16" customWidth="1"/>
    <col min="6922" max="6922" width="5.6640625" style="16" bestFit="1" customWidth="1"/>
    <col min="6923" max="6925" width="11.44140625" style="16"/>
    <col min="6926" max="6942" width="5.6640625" style="16" customWidth="1"/>
    <col min="6943" max="7170" width="11.44140625" style="16"/>
    <col min="7171" max="7172" width="20.6640625" style="16" customWidth="1"/>
    <col min="7173" max="7173" width="8.6640625" style="16" customWidth="1"/>
    <col min="7174" max="7175" width="5.6640625" style="16" customWidth="1"/>
    <col min="7176" max="7176" width="6.6640625" style="16" customWidth="1"/>
    <col min="7177" max="7177" width="5.6640625" style="16" customWidth="1"/>
    <col min="7178" max="7178" width="5.6640625" style="16" bestFit="1" customWidth="1"/>
    <col min="7179" max="7181" width="11.44140625" style="16"/>
    <col min="7182" max="7198" width="5.6640625" style="16" customWidth="1"/>
    <col min="7199" max="7426" width="11.44140625" style="16"/>
    <col min="7427" max="7428" width="20.6640625" style="16" customWidth="1"/>
    <col min="7429" max="7429" width="8.6640625" style="16" customWidth="1"/>
    <col min="7430" max="7431" width="5.6640625" style="16" customWidth="1"/>
    <col min="7432" max="7432" width="6.6640625" style="16" customWidth="1"/>
    <col min="7433" max="7433" width="5.6640625" style="16" customWidth="1"/>
    <col min="7434" max="7434" width="5.6640625" style="16" bestFit="1" customWidth="1"/>
    <col min="7435" max="7437" width="11.44140625" style="16"/>
    <col min="7438" max="7454" width="5.6640625" style="16" customWidth="1"/>
    <col min="7455" max="7682" width="11.44140625" style="16"/>
    <col min="7683" max="7684" width="20.6640625" style="16" customWidth="1"/>
    <col min="7685" max="7685" width="8.6640625" style="16" customWidth="1"/>
    <col min="7686" max="7687" width="5.6640625" style="16" customWidth="1"/>
    <col min="7688" max="7688" width="6.6640625" style="16" customWidth="1"/>
    <col min="7689" max="7689" width="5.6640625" style="16" customWidth="1"/>
    <col min="7690" max="7690" width="5.6640625" style="16" bestFit="1" customWidth="1"/>
    <col min="7691" max="7693" width="11.44140625" style="16"/>
    <col min="7694" max="7710" width="5.6640625" style="16" customWidth="1"/>
    <col min="7711" max="7938" width="11.44140625" style="16"/>
    <col min="7939" max="7940" width="20.6640625" style="16" customWidth="1"/>
    <col min="7941" max="7941" width="8.6640625" style="16" customWidth="1"/>
    <col min="7942" max="7943" width="5.6640625" style="16" customWidth="1"/>
    <col min="7944" max="7944" width="6.6640625" style="16" customWidth="1"/>
    <col min="7945" max="7945" width="5.6640625" style="16" customWidth="1"/>
    <col min="7946" max="7946" width="5.6640625" style="16" bestFit="1" customWidth="1"/>
    <col min="7947" max="7949" width="11.44140625" style="16"/>
    <col min="7950" max="7966" width="5.6640625" style="16" customWidth="1"/>
    <col min="7967" max="8194" width="11.44140625" style="16"/>
    <col min="8195" max="8196" width="20.6640625" style="16" customWidth="1"/>
    <col min="8197" max="8197" width="8.6640625" style="16" customWidth="1"/>
    <col min="8198" max="8199" width="5.6640625" style="16" customWidth="1"/>
    <col min="8200" max="8200" width="6.6640625" style="16" customWidth="1"/>
    <col min="8201" max="8201" width="5.6640625" style="16" customWidth="1"/>
    <col min="8202" max="8202" width="5.6640625" style="16" bestFit="1" customWidth="1"/>
    <col min="8203" max="8205" width="11.44140625" style="16"/>
    <col min="8206" max="8222" width="5.6640625" style="16" customWidth="1"/>
    <col min="8223" max="8450" width="11.44140625" style="16"/>
    <col min="8451" max="8452" width="20.6640625" style="16" customWidth="1"/>
    <col min="8453" max="8453" width="8.6640625" style="16" customWidth="1"/>
    <col min="8454" max="8455" width="5.6640625" style="16" customWidth="1"/>
    <col min="8456" max="8456" width="6.6640625" style="16" customWidth="1"/>
    <col min="8457" max="8457" width="5.6640625" style="16" customWidth="1"/>
    <col min="8458" max="8458" width="5.6640625" style="16" bestFit="1" customWidth="1"/>
    <col min="8459" max="8461" width="11.44140625" style="16"/>
    <col min="8462" max="8478" width="5.6640625" style="16" customWidth="1"/>
    <col min="8479" max="8706" width="11.44140625" style="16"/>
    <col min="8707" max="8708" width="20.6640625" style="16" customWidth="1"/>
    <col min="8709" max="8709" width="8.6640625" style="16" customWidth="1"/>
    <col min="8710" max="8711" width="5.6640625" style="16" customWidth="1"/>
    <col min="8712" max="8712" width="6.6640625" style="16" customWidth="1"/>
    <col min="8713" max="8713" width="5.6640625" style="16" customWidth="1"/>
    <col min="8714" max="8714" width="5.6640625" style="16" bestFit="1" customWidth="1"/>
    <col min="8715" max="8717" width="11.44140625" style="16"/>
    <col min="8718" max="8734" width="5.6640625" style="16" customWidth="1"/>
    <col min="8735" max="8962" width="11.44140625" style="16"/>
    <col min="8963" max="8964" width="20.6640625" style="16" customWidth="1"/>
    <col min="8965" max="8965" width="8.6640625" style="16" customWidth="1"/>
    <col min="8966" max="8967" width="5.6640625" style="16" customWidth="1"/>
    <col min="8968" max="8968" width="6.6640625" style="16" customWidth="1"/>
    <col min="8969" max="8969" width="5.6640625" style="16" customWidth="1"/>
    <col min="8970" max="8970" width="5.6640625" style="16" bestFit="1" customWidth="1"/>
    <col min="8971" max="8973" width="11.44140625" style="16"/>
    <col min="8974" max="8990" width="5.6640625" style="16" customWidth="1"/>
    <col min="8991" max="9218" width="11.44140625" style="16"/>
    <col min="9219" max="9220" width="20.6640625" style="16" customWidth="1"/>
    <col min="9221" max="9221" width="8.6640625" style="16" customWidth="1"/>
    <col min="9222" max="9223" width="5.6640625" style="16" customWidth="1"/>
    <col min="9224" max="9224" width="6.6640625" style="16" customWidth="1"/>
    <col min="9225" max="9225" width="5.6640625" style="16" customWidth="1"/>
    <col min="9226" max="9226" width="5.6640625" style="16" bestFit="1" customWidth="1"/>
    <col min="9227" max="9229" width="11.44140625" style="16"/>
    <col min="9230" max="9246" width="5.6640625" style="16" customWidth="1"/>
    <col min="9247" max="9474" width="11.44140625" style="16"/>
    <col min="9475" max="9476" width="20.6640625" style="16" customWidth="1"/>
    <col min="9477" max="9477" width="8.6640625" style="16" customWidth="1"/>
    <col min="9478" max="9479" width="5.6640625" style="16" customWidth="1"/>
    <col min="9480" max="9480" width="6.6640625" style="16" customWidth="1"/>
    <col min="9481" max="9481" width="5.6640625" style="16" customWidth="1"/>
    <col min="9482" max="9482" width="5.6640625" style="16" bestFit="1" customWidth="1"/>
    <col min="9483" max="9485" width="11.44140625" style="16"/>
    <col min="9486" max="9502" width="5.6640625" style="16" customWidth="1"/>
    <col min="9503" max="9730" width="11.44140625" style="16"/>
    <col min="9731" max="9732" width="20.6640625" style="16" customWidth="1"/>
    <col min="9733" max="9733" width="8.6640625" style="16" customWidth="1"/>
    <col min="9734" max="9735" width="5.6640625" style="16" customWidth="1"/>
    <col min="9736" max="9736" width="6.6640625" style="16" customWidth="1"/>
    <col min="9737" max="9737" width="5.6640625" style="16" customWidth="1"/>
    <col min="9738" max="9738" width="5.6640625" style="16" bestFit="1" customWidth="1"/>
    <col min="9739" max="9741" width="11.44140625" style="16"/>
    <col min="9742" max="9758" width="5.6640625" style="16" customWidth="1"/>
    <col min="9759" max="9986" width="11.44140625" style="16"/>
    <col min="9987" max="9988" width="20.6640625" style="16" customWidth="1"/>
    <col min="9989" max="9989" width="8.6640625" style="16" customWidth="1"/>
    <col min="9990" max="9991" width="5.6640625" style="16" customWidth="1"/>
    <col min="9992" max="9992" width="6.6640625" style="16" customWidth="1"/>
    <col min="9993" max="9993" width="5.6640625" style="16" customWidth="1"/>
    <col min="9994" max="9994" width="5.6640625" style="16" bestFit="1" customWidth="1"/>
    <col min="9995" max="9997" width="11.44140625" style="16"/>
    <col min="9998" max="10014" width="5.6640625" style="16" customWidth="1"/>
    <col min="10015" max="10242" width="11.44140625" style="16"/>
    <col min="10243" max="10244" width="20.6640625" style="16" customWidth="1"/>
    <col min="10245" max="10245" width="8.6640625" style="16" customWidth="1"/>
    <col min="10246" max="10247" width="5.6640625" style="16" customWidth="1"/>
    <col min="10248" max="10248" width="6.6640625" style="16" customWidth="1"/>
    <col min="10249" max="10249" width="5.6640625" style="16" customWidth="1"/>
    <col min="10250" max="10250" width="5.6640625" style="16" bestFit="1" customWidth="1"/>
    <col min="10251" max="10253" width="11.44140625" style="16"/>
    <col min="10254" max="10270" width="5.6640625" style="16" customWidth="1"/>
    <col min="10271" max="10498" width="11.44140625" style="16"/>
    <col min="10499" max="10500" width="20.6640625" style="16" customWidth="1"/>
    <col min="10501" max="10501" width="8.6640625" style="16" customWidth="1"/>
    <col min="10502" max="10503" width="5.6640625" style="16" customWidth="1"/>
    <col min="10504" max="10504" width="6.6640625" style="16" customWidth="1"/>
    <col min="10505" max="10505" width="5.6640625" style="16" customWidth="1"/>
    <col min="10506" max="10506" width="5.6640625" style="16" bestFit="1" customWidth="1"/>
    <col min="10507" max="10509" width="11.44140625" style="16"/>
    <col min="10510" max="10526" width="5.6640625" style="16" customWidth="1"/>
    <col min="10527" max="10754" width="11.44140625" style="16"/>
    <col min="10755" max="10756" width="20.6640625" style="16" customWidth="1"/>
    <col min="10757" max="10757" width="8.6640625" style="16" customWidth="1"/>
    <col min="10758" max="10759" width="5.6640625" style="16" customWidth="1"/>
    <col min="10760" max="10760" width="6.6640625" style="16" customWidth="1"/>
    <col min="10761" max="10761" width="5.6640625" style="16" customWidth="1"/>
    <col min="10762" max="10762" width="5.6640625" style="16" bestFit="1" customWidth="1"/>
    <col min="10763" max="10765" width="11.44140625" style="16"/>
    <col min="10766" max="10782" width="5.6640625" style="16" customWidth="1"/>
    <col min="10783" max="11010" width="11.44140625" style="16"/>
    <col min="11011" max="11012" width="20.6640625" style="16" customWidth="1"/>
    <col min="11013" max="11013" width="8.6640625" style="16" customWidth="1"/>
    <col min="11014" max="11015" width="5.6640625" style="16" customWidth="1"/>
    <col min="11016" max="11016" width="6.6640625" style="16" customWidth="1"/>
    <col min="11017" max="11017" width="5.6640625" style="16" customWidth="1"/>
    <col min="11018" max="11018" width="5.6640625" style="16" bestFit="1" customWidth="1"/>
    <col min="11019" max="11021" width="11.44140625" style="16"/>
    <col min="11022" max="11038" width="5.6640625" style="16" customWidth="1"/>
    <col min="11039" max="11266" width="11.44140625" style="16"/>
    <col min="11267" max="11268" width="20.6640625" style="16" customWidth="1"/>
    <col min="11269" max="11269" width="8.6640625" style="16" customWidth="1"/>
    <col min="11270" max="11271" width="5.6640625" style="16" customWidth="1"/>
    <col min="11272" max="11272" width="6.6640625" style="16" customWidth="1"/>
    <col min="11273" max="11273" width="5.6640625" style="16" customWidth="1"/>
    <col min="11274" max="11274" width="5.6640625" style="16" bestFit="1" customWidth="1"/>
    <col min="11275" max="11277" width="11.44140625" style="16"/>
    <col min="11278" max="11294" width="5.6640625" style="16" customWidth="1"/>
    <col min="11295" max="11522" width="11.44140625" style="16"/>
    <col min="11523" max="11524" width="20.6640625" style="16" customWidth="1"/>
    <col min="11525" max="11525" width="8.6640625" style="16" customWidth="1"/>
    <col min="11526" max="11527" width="5.6640625" style="16" customWidth="1"/>
    <col min="11528" max="11528" width="6.6640625" style="16" customWidth="1"/>
    <col min="11529" max="11529" width="5.6640625" style="16" customWidth="1"/>
    <col min="11530" max="11530" width="5.6640625" style="16" bestFit="1" customWidth="1"/>
    <col min="11531" max="11533" width="11.44140625" style="16"/>
    <col min="11534" max="11550" width="5.6640625" style="16" customWidth="1"/>
    <col min="11551" max="11778" width="11.44140625" style="16"/>
    <col min="11779" max="11780" width="20.6640625" style="16" customWidth="1"/>
    <col min="11781" max="11781" width="8.6640625" style="16" customWidth="1"/>
    <col min="11782" max="11783" width="5.6640625" style="16" customWidth="1"/>
    <col min="11784" max="11784" width="6.6640625" style="16" customWidth="1"/>
    <col min="11785" max="11785" width="5.6640625" style="16" customWidth="1"/>
    <col min="11786" max="11786" width="5.6640625" style="16" bestFit="1" customWidth="1"/>
    <col min="11787" max="11789" width="11.44140625" style="16"/>
    <col min="11790" max="11806" width="5.6640625" style="16" customWidth="1"/>
    <col min="11807" max="12034" width="11.44140625" style="16"/>
    <col min="12035" max="12036" width="20.6640625" style="16" customWidth="1"/>
    <col min="12037" max="12037" width="8.6640625" style="16" customWidth="1"/>
    <col min="12038" max="12039" width="5.6640625" style="16" customWidth="1"/>
    <col min="12040" max="12040" width="6.6640625" style="16" customWidth="1"/>
    <col min="12041" max="12041" width="5.6640625" style="16" customWidth="1"/>
    <col min="12042" max="12042" width="5.6640625" style="16" bestFit="1" customWidth="1"/>
    <col min="12043" max="12045" width="11.44140625" style="16"/>
    <col min="12046" max="12062" width="5.6640625" style="16" customWidth="1"/>
    <col min="12063" max="12290" width="11.44140625" style="16"/>
    <col min="12291" max="12292" width="20.6640625" style="16" customWidth="1"/>
    <col min="12293" max="12293" width="8.6640625" style="16" customWidth="1"/>
    <col min="12294" max="12295" width="5.6640625" style="16" customWidth="1"/>
    <col min="12296" max="12296" width="6.6640625" style="16" customWidth="1"/>
    <col min="12297" max="12297" width="5.6640625" style="16" customWidth="1"/>
    <col min="12298" max="12298" width="5.6640625" style="16" bestFit="1" customWidth="1"/>
    <col min="12299" max="12301" width="11.44140625" style="16"/>
    <col min="12302" max="12318" width="5.6640625" style="16" customWidth="1"/>
    <col min="12319" max="12546" width="11.44140625" style="16"/>
    <col min="12547" max="12548" width="20.6640625" style="16" customWidth="1"/>
    <col min="12549" max="12549" width="8.6640625" style="16" customWidth="1"/>
    <col min="12550" max="12551" width="5.6640625" style="16" customWidth="1"/>
    <col min="12552" max="12552" width="6.6640625" style="16" customWidth="1"/>
    <col min="12553" max="12553" width="5.6640625" style="16" customWidth="1"/>
    <col min="12554" max="12554" width="5.6640625" style="16" bestFit="1" customWidth="1"/>
    <col min="12555" max="12557" width="11.44140625" style="16"/>
    <col min="12558" max="12574" width="5.6640625" style="16" customWidth="1"/>
    <col min="12575" max="12802" width="11.44140625" style="16"/>
    <col min="12803" max="12804" width="20.6640625" style="16" customWidth="1"/>
    <col min="12805" max="12805" width="8.6640625" style="16" customWidth="1"/>
    <col min="12806" max="12807" width="5.6640625" style="16" customWidth="1"/>
    <col min="12808" max="12808" width="6.6640625" style="16" customWidth="1"/>
    <col min="12809" max="12809" width="5.6640625" style="16" customWidth="1"/>
    <col min="12810" max="12810" width="5.6640625" style="16" bestFit="1" customWidth="1"/>
    <col min="12811" max="12813" width="11.44140625" style="16"/>
    <col min="12814" max="12830" width="5.6640625" style="16" customWidth="1"/>
    <col min="12831" max="13058" width="11.44140625" style="16"/>
    <col min="13059" max="13060" width="20.6640625" style="16" customWidth="1"/>
    <col min="13061" max="13061" width="8.6640625" style="16" customWidth="1"/>
    <col min="13062" max="13063" width="5.6640625" style="16" customWidth="1"/>
    <col min="13064" max="13064" width="6.6640625" style="16" customWidth="1"/>
    <col min="13065" max="13065" width="5.6640625" style="16" customWidth="1"/>
    <col min="13066" max="13066" width="5.6640625" style="16" bestFit="1" customWidth="1"/>
    <col min="13067" max="13069" width="11.44140625" style="16"/>
    <col min="13070" max="13086" width="5.6640625" style="16" customWidth="1"/>
    <col min="13087" max="13314" width="11.44140625" style="16"/>
    <col min="13315" max="13316" width="20.6640625" style="16" customWidth="1"/>
    <col min="13317" max="13317" width="8.6640625" style="16" customWidth="1"/>
    <col min="13318" max="13319" width="5.6640625" style="16" customWidth="1"/>
    <col min="13320" max="13320" width="6.6640625" style="16" customWidth="1"/>
    <col min="13321" max="13321" width="5.6640625" style="16" customWidth="1"/>
    <col min="13322" max="13322" width="5.6640625" style="16" bestFit="1" customWidth="1"/>
    <col min="13323" max="13325" width="11.44140625" style="16"/>
    <col min="13326" max="13342" width="5.6640625" style="16" customWidth="1"/>
    <col min="13343" max="13570" width="11.44140625" style="16"/>
    <col min="13571" max="13572" width="20.6640625" style="16" customWidth="1"/>
    <col min="13573" max="13573" width="8.6640625" style="16" customWidth="1"/>
    <col min="13574" max="13575" width="5.6640625" style="16" customWidth="1"/>
    <col min="13576" max="13576" width="6.6640625" style="16" customWidth="1"/>
    <col min="13577" max="13577" width="5.6640625" style="16" customWidth="1"/>
    <col min="13578" max="13578" width="5.6640625" style="16" bestFit="1" customWidth="1"/>
    <col min="13579" max="13581" width="11.44140625" style="16"/>
    <col min="13582" max="13598" width="5.6640625" style="16" customWidth="1"/>
    <col min="13599" max="13826" width="11.44140625" style="16"/>
    <col min="13827" max="13828" width="20.6640625" style="16" customWidth="1"/>
    <col min="13829" max="13829" width="8.6640625" style="16" customWidth="1"/>
    <col min="13830" max="13831" width="5.6640625" style="16" customWidth="1"/>
    <col min="13832" max="13832" width="6.6640625" style="16" customWidth="1"/>
    <col min="13833" max="13833" width="5.6640625" style="16" customWidth="1"/>
    <col min="13834" max="13834" width="5.6640625" style="16" bestFit="1" customWidth="1"/>
    <col min="13835" max="13837" width="11.44140625" style="16"/>
    <col min="13838" max="13854" width="5.6640625" style="16" customWidth="1"/>
    <col min="13855" max="14082" width="11.44140625" style="16"/>
    <col min="14083" max="14084" width="20.6640625" style="16" customWidth="1"/>
    <col min="14085" max="14085" width="8.6640625" style="16" customWidth="1"/>
    <col min="14086" max="14087" width="5.6640625" style="16" customWidth="1"/>
    <col min="14088" max="14088" width="6.6640625" style="16" customWidth="1"/>
    <col min="14089" max="14089" width="5.6640625" style="16" customWidth="1"/>
    <col min="14090" max="14090" width="5.6640625" style="16" bestFit="1" customWidth="1"/>
    <col min="14091" max="14093" width="11.44140625" style="16"/>
    <col min="14094" max="14110" width="5.6640625" style="16" customWidth="1"/>
    <col min="14111" max="14338" width="11.44140625" style="16"/>
    <col min="14339" max="14340" width="20.6640625" style="16" customWidth="1"/>
    <col min="14341" max="14341" width="8.6640625" style="16" customWidth="1"/>
    <col min="14342" max="14343" width="5.6640625" style="16" customWidth="1"/>
    <col min="14344" max="14344" width="6.6640625" style="16" customWidth="1"/>
    <col min="14345" max="14345" width="5.6640625" style="16" customWidth="1"/>
    <col min="14346" max="14346" width="5.6640625" style="16" bestFit="1" customWidth="1"/>
    <col min="14347" max="14349" width="11.44140625" style="16"/>
    <col min="14350" max="14366" width="5.6640625" style="16" customWidth="1"/>
    <col min="14367" max="14594" width="11.44140625" style="16"/>
    <col min="14595" max="14596" width="20.6640625" style="16" customWidth="1"/>
    <col min="14597" max="14597" width="8.6640625" style="16" customWidth="1"/>
    <col min="14598" max="14599" width="5.6640625" style="16" customWidth="1"/>
    <col min="14600" max="14600" width="6.6640625" style="16" customWidth="1"/>
    <col min="14601" max="14601" width="5.6640625" style="16" customWidth="1"/>
    <col min="14602" max="14602" width="5.6640625" style="16" bestFit="1" customWidth="1"/>
    <col min="14603" max="14605" width="11.44140625" style="16"/>
    <col min="14606" max="14622" width="5.6640625" style="16" customWidth="1"/>
    <col min="14623" max="14850" width="11.44140625" style="16"/>
    <col min="14851" max="14852" width="20.6640625" style="16" customWidth="1"/>
    <col min="14853" max="14853" width="8.6640625" style="16" customWidth="1"/>
    <col min="14854" max="14855" width="5.6640625" style="16" customWidth="1"/>
    <col min="14856" max="14856" width="6.6640625" style="16" customWidth="1"/>
    <col min="14857" max="14857" width="5.6640625" style="16" customWidth="1"/>
    <col min="14858" max="14858" width="5.6640625" style="16" bestFit="1" customWidth="1"/>
    <col min="14859" max="14861" width="11.44140625" style="16"/>
    <col min="14862" max="14878" width="5.6640625" style="16" customWidth="1"/>
    <col min="14879" max="15106" width="11.44140625" style="16"/>
    <col min="15107" max="15108" width="20.6640625" style="16" customWidth="1"/>
    <col min="15109" max="15109" width="8.6640625" style="16" customWidth="1"/>
    <col min="15110" max="15111" width="5.6640625" style="16" customWidth="1"/>
    <col min="15112" max="15112" width="6.6640625" style="16" customWidth="1"/>
    <col min="15113" max="15113" width="5.6640625" style="16" customWidth="1"/>
    <col min="15114" max="15114" width="5.6640625" style="16" bestFit="1" customWidth="1"/>
    <col min="15115" max="15117" width="11.44140625" style="16"/>
    <col min="15118" max="15134" width="5.6640625" style="16" customWidth="1"/>
    <col min="15135" max="15362" width="11.44140625" style="16"/>
    <col min="15363" max="15364" width="20.6640625" style="16" customWidth="1"/>
    <col min="15365" max="15365" width="8.6640625" style="16" customWidth="1"/>
    <col min="15366" max="15367" width="5.6640625" style="16" customWidth="1"/>
    <col min="15368" max="15368" width="6.6640625" style="16" customWidth="1"/>
    <col min="15369" max="15369" width="5.6640625" style="16" customWidth="1"/>
    <col min="15370" max="15370" width="5.6640625" style="16" bestFit="1" customWidth="1"/>
    <col min="15371" max="15373" width="11.44140625" style="16"/>
    <col min="15374" max="15390" width="5.6640625" style="16" customWidth="1"/>
    <col min="15391" max="15618" width="11.44140625" style="16"/>
    <col min="15619" max="15620" width="20.6640625" style="16" customWidth="1"/>
    <col min="15621" max="15621" width="8.6640625" style="16" customWidth="1"/>
    <col min="15622" max="15623" width="5.6640625" style="16" customWidth="1"/>
    <col min="15624" max="15624" width="6.6640625" style="16" customWidth="1"/>
    <col min="15625" max="15625" width="5.6640625" style="16" customWidth="1"/>
    <col min="15626" max="15626" width="5.6640625" style="16" bestFit="1" customWidth="1"/>
    <col min="15627" max="15629" width="11.44140625" style="16"/>
    <col min="15630" max="15646" width="5.6640625" style="16" customWidth="1"/>
    <col min="15647" max="15874" width="11.44140625" style="16"/>
    <col min="15875" max="15876" width="20.6640625" style="16" customWidth="1"/>
    <col min="15877" max="15877" width="8.6640625" style="16" customWidth="1"/>
    <col min="15878" max="15879" width="5.6640625" style="16" customWidth="1"/>
    <col min="15880" max="15880" width="6.6640625" style="16" customWidth="1"/>
    <col min="15881" max="15881" width="5.6640625" style="16" customWidth="1"/>
    <col min="15882" max="15882" width="5.6640625" style="16" bestFit="1" customWidth="1"/>
    <col min="15883" max="15885" width="11.44140625" style="16"/>
    <col min="15886" max="15902" width="5.6640625" style="16" customWidth="1"/>
    <col min="15903" max="16130" width="11.44140625" style="16"/>
    <col min="16131" max="16132" width="20.6640625" style="16" customWidth="1"/>
    <col min="16133" max="16133" width="8.6640625" style="16" customWidth="1"/>
    <col min="16134" max="16135" width="5.6640625" style="16" customWidth="1"/>
    <col min="16136" max="16136" width="6.6640625" style="16" customWidth="1"/>
    <col min="16137" max="16137" width="5.6640625" style="16" customWidth="1"/>
    <col min="16138" max="16138" width="5.6640625" style="16" bestFit="1" customWidth="1"/>
    <col min="16139" max="16141" width="11.44140625" style="16"/>
    <col min="16142" max="16158" width="5.6640625" style="16" customWidth="1"/>
    <col min="16159" max="16384" width="11.44140625" style="16"/>
  </cols>
  <sheetData>
    <row r="1" spans="1:29" s="21" customFormat="1" ht="21" customHeight="1" thickBot="1">
      <c r="A1" s="46" t="s">
        <v>9</v>
      </c>
      <c r="B1" s="46" t="s">
        <v>10</v>
      </c>
      <c r="C1" s="42"/>
      <c r="D1" s="43"/>
      <c r="F1" s="245" t="s">
        <v>19</v>
      </c>
      <c r="G1" s="245"/>
      <c r="H1" s="245"/>
      <c r="I1" s="245"/>
      <c r="J1" s="245"/>
      <c r="K1" s="245"/>
      <c r="L1" s="245"/>
      <c r="M1" s="245"/>
      <c r="N1" s="245"/>
      <c r="O1" s="245"/>
      <c r="P1" s="245"/>
      <c r="Q1" s="245"/>
      <c r="R1" s="245"/>
      <c r="S1" s="252"/>
      <c r="T1" s="252"/>
      <c r="U1" s="252"/>
      <c r="V1" s="252"/>
      <c r="W1" s="22"/>
      <c r="X1" s="22"/>
      <c r="Y1" s="22"/>
      <c r="Z1" s="22"/>
      <c r="AA1" s="22"/>
      <c r="AB1" s="22"/>
      <c r="AC1" s="22"/>
    </row>
    <row r="2" spans="1:29" s="21" customFormat="1" ht="21" customHeight="1">
      <c r="A2" s="27" t="str">
        <f>'100Wurf'!Y7</f>
        <v/>
      </c>
      <c r="B2" s="28">
        <f>SUM(H2:V2)</f>
        <v>0</v>
      </c>
      <c r="C2" s="239">
        <f>X2</f>
        <v>0</v>
      </c>
      <c r="D2" s="43"/>
      <c r="F2" s="109" t="e">
        <f>RANK(A2,$A$2:$A$17,1)</f>
        <v>#VALUE!</v>
      </c>
      <c r="G2" s="108">
        <f>COUNTIF($F$2:$F$17,F2)</f>
        <v>16</v>
      </c>
      <c r="H2" s="41">
        <f>IF($G2=1,$F2,0)</f>
        <v>0</v>
      </c>
      <c r="I2" s="41">
        <f>IF($G2=2,$F2+0.5,0)</f>
        <v>0</v>
      </c>
      <c r="J2" s="41">
        <f>IF($G2=3,$F2+1,0)</f>
        <v>0</v>
      </c>
      <c r="K2" s="41">
        <f>IF($G2=4,$F2+1.5,0)</f>
        <v>0</v>
      </c>
      <c r="L2" s="41">
        <f>IF($G2=5,$F2+2,0)</f>
        <v>0</v>
      </c>
      <c r="M2" s="41">
        <f>IF($G2=6,$F2+2.5,0)</f>
        <v>0</v>
      </c>
      <c r="N2" s="41">
        <f>IF($G2=7,$F2+3,0)</f>
        <v>0</v>
      </c>
      <c r="O2" s="41">
        <f>IF(G2=8,$F2+3.5,0)</f>
        <v>0</v>
      </c>
      <c r="P2" s="41">
        <f>IF(G2=9,$F2+4,0)</f>
        <v>0</v>
      </c>
      <c r="Q2" s="41">
        <f>IF(G2=10,$F2+4.5,0)</f>
        <v>0</v>
      </c>
      <c r="R2" s="41">
        <f>IF(G2=11,$F2+5,0)</f>
        <v>0</v>
      </c>
      <c r="S2" s="41">
        <f>IF(H2=11,$F2+5.5,0)</f>
        <v>0</v>
      </c>
      <c r="T2" s="41">
        <f>IF(I2=11,$F2+6,0)</f>
        <v>0</v>
      </c>
      <c r="U2" s="41">
        <f>IF(J2=11,$F2+6.5,0)</f>
        <v>0</v>
      </c>
      <c r="V2" s="41">
        <f>IF(K2=11,$F2+7,0)</f>
        <v>0</v>
      </c>
      <c r="W2" s="22"/>
      <c r="X2" s="111"/>
      <c r="Y2" s="30"/>
      <c r="Z2" s="30"/>
      <c r="AA2" s="30"/>
      <c r="AB2" s="30"/>
      <c r="AC2" s="22"/>
    </row>
    <row r="3" spans="1:29" s="21" customFormat="1" ht="21" customHeight="1">
      <c r="A3" s="23" t="str">
        <f>'100Wurf'!Y8</f>
        <v/>
      </c>
      <c r="B3" s="24">
        <f>SUM(H3:V3)</f>
        <v>0</v>
      </c>
      <c r="C3" s="240"/>
      <c r="D3" s="43"/>
      <c r="F3" s="109" t="e">
        <f>RANK(A3,$A$2:$A$17,1)</f>
        <v>#VALUE!</v>
      </c>
      <c r="G3" s="108">
        <f t="shared" ref="G3:G17" si="0">COUNTIF($F$2:$F$17,F3)</f>
        <v>16</v>
      </c>
      <c r="H3" s="41">
        <f t="shared" ref="H3:H17" si="1">IF($G3=1,$F3,0)</f>
        <v>0</v>
      </c>
      <c r="I3" s="41">
        <f t="shared" ref="I3:I17" si="2">IF($G3=2,$F3+0.5,0)</f>
        <v>0</v>
      </c>
      <c r="J3" s="41">
        <f t="shared" ref="J3:J17" si="3">IF($G3=3,$F3+1,0)</f>
        <v>0</v>
      </c>
      <c r="K3" s="41">
        <f t="shared" ref="K3:K17" si="4">IF($G3=4,$F3+1.5,0)</f>
        <v>0</v>
      </c>
      <c r="L3" s="41">
        <f t="shared" ref="L3:L17" si="5">IF($G3=5,$F3+2,0)</f>
        <v>0</v>
      </c>
      <c r="M3" s="41">
        <f t="shared" ref="M3:M17" si="6">IF($G3=6,$F3+2.5,0)</f>
        <v>0</v>
      </c>
      <c r="N3" s="41">
        <f t="shared" ref="N3:N17" si="7">IF($G3=7,$F3+3,0)</f>
        <v>0</v>
      </c>
      <c r="O3" s="41">
        <f t="shared" ref="O3:O17" si="8">IF(G3=8,$F3+3.5,0)</f>
        <v>0</v>
      </c>
      <c r="P3" s="41">
        <f t="shared" ref="P3:P17" si="9">IF(G3=9,$F3+4,0)</f>
        <v>0</v>
      </c>
      <c r="Q3" s="41">
        <f t="shared" ref="Q3:Q17" si="10">IF(G3=10,$F3+4.5,0)</f>
        <v>0</v>
      </c>
      <c r="R3" s="41">
        <f t="shared" ref="R3:R17" si="11">IF(G3=11,$F3+5,0)</f>
        <v>0</v>
      </c>
      <c r="S3" s="41">
        <f t="shared" ref="S3:S17" si="12">IF(H3=11,$F3+5.5,0)</f>
        <v>0</v>
      </c>
      <c r="T3" s="41">
        <f t="shared" ref="T3:T17" si="13">IF(I3=11,$F3+6,0)</f>
        <v>0</v>
      </c>
      <c r="U3" s="41">
        <f t="shared" ref="U3:U17" si="14">IF(J3=11,$F3+6.5,0)</f>
        <v>0</v>
      </c>
      <c r="V3" s="41">
        <f t="shared" ref="V3:V17" si="15">IF(K3=11,$F3+7,0)</f>
        <v>0</v>
      </c>
      <c r="W3" s="22"/>
      <c r="X3" s="111"/>
      <c r="Y3" s="30"/>
      <c r="Z3" s="30"/>
      <c r="AA3" s="30"/>
      <c r="AB3" s="30"/>
      <c r="AC3" s="22"/>
    </row>
    <row r="4" spans="1:29" s="21" customFormat="1" ht="21" customHeight="1" thickBot="1">
      <c r="A4" s="23" t="str">
        <f>'100Wurf'!Y9</f>
        <v/>
      </c>
      <c r="B4" s="24">
        <f>SUM(H4:V4)</f>
        <v>0</v>
      </c>
      <c r="C4" s="240"/>
      <c r="D4" s="43"/>
      <c r="F4" s="109" t="e">
        <f>RANK(A4,$A$2:$A$17,1)</f>
        <v>#VALUE!</v>
      </c>
      <c r="G4" s="108">
        <f t="shared" si="0"/>
        <v>16</v>
      </c>
      <c r="H4" s="41">
        <f t="shared" si="1"/>
        <v>0</v>
      </c>
      <c r="I4" s="41">
        <f t="shared" si="2"/>
        <v>0</v>
      </c>
      <c r="J4" s="41">
        <f t="shared" si="3"/>
        <v>0</v>
      </c>
      <c r="K4" s="41">
        <f t="shared" si="4"/>
        <v>0</v>
      </c>
      <c r="L4" s="41">
        <f t="shared" si="5"/>
        <v>0</v>
      </c>
      <c r="M4" s="41">
        <f t="shared" si="6"/>
        <v>0</v>
      </c>
      <c r="N4" s="41">
        <f t="shared" si="7"/>
        <v>0</v>
      </c>
      <c r="O4" s="41">
        <f t="shared" si="8"/>
        <v>0</v>
      </c>
      <c r="P4" s="41">
        <f t="shared" si="9"/>
        <v>0</v>
      </c>
      <c r="Q4" s="41">
        <f t="shared" si="10"/>
        <v>0</v>
      </c>
      <c r="R4" s="41">
        <f t="shared" si="11"/>
        <v>0</v>
      </c>
      <c r="S4" s="41">
        <f t="shared" si="12"/>
        <v>0</v>
      </c>
      <c r="T4" s="41">
        <f t="shared" si="13"/>
        <v>0</v>
      </c>
      <c r="U4" s="41">
        <f t="shared" si="14"/>
        <v>0</v>
      </c>
      <c r="V4" s="41">
        <f t="shared" si="15"/>
        <v>0</v>
      </c>
      <c r="W4" s="22"/>
      <c r="X4" s="111"/>
      <c r="Y4" s="22"/>
      <c r="Z4" s="22"/>
      <c r="AA4" s="22"/>
      <c r="AB4" s="22"/>
      <c r="AC4" s="22"/>
    </row>
    <row r="5" spans="1:29" s="21" customFormat="1" ht="21" customHeight="1" thickBot="1">
      <c r="A5" s="25" t="str">
        <f>'100Wurf'!Y10</f>
        <v/>
      </c>
      <c r="B5" s="24">
        <f>SUM(H5:V5)</f>
        <v>0</v>
      </c>
      <c r="C5" s="241"/>
      <c r="D5" s="44">
        <f>SUM(A2:A5)</f>
        <v>0</v>
      </c>
      <c r="F5" s="109" t="e">
        <f>RANK(A5,$A$2:$A$17,1)</f>
        <v>#VALUE!</v>
      </c>
      <c r="G5" s="108">
        <f t="shared" si="0"/>
        <v>16</v>
      </c>
      <c r="H5" s="41">
        <f t="shared" si="1"/>
        <v>0</v>
      </c>
      <c r="I5" s="41">
        <f t="shared" si="2"/>
        <v>0</v>
      </c>
      <c r="J5" s="41">
        <f t="shared" si="3"/>
        <v>0</v>
      </c>
      <c r="K5" s="41">
        <f t="shared" si="4"/>
        <v>0</v>
      </c>
      <c r="L5" s="41">
        <f t="shared" si="5"/>
        <v>0</v>
      </c>
      <c r="M5" s="41">
        <f t="shared" si="6"/>
        <v>0</v>
      </c>
      <c r="N5" s="41">
        <f t="shared" si="7"/>
        <v>0</v>
      </c>
      <c r="O5" s="41">
        <f t="shared" si="8"/>
        <v>0</v>
      </c>
      <c r="P5" s="41">
        <f t="shared" si="9"/>
        <v>0</v>
      </c>
      <c r="Q5" s="41">
        <f t="shared" si="10"/>
        <v>0</v>
      </c>
      <c r="R5" s="41">
        <f t="shared" si="11"/>
        <v>0</v>
      </c>
      <c r="S5" s="41">
        <f t="shared" si="12"/>
        <v>0</v>
      </c>
      <c r="T5" s="41">
        <f t="shared" si="13"/>
        <v>0</v>
      </c>
      <c r="U5" s="41">
        <f t="shared" si="14"/>
        <v>0</v>
      </c>
      <c r="V5" s="41">
        <f t="shared" si="15"/>
        <v>0</v>
      </c>
      <c r="W5" s="22"/>
      <c r="X5" s="22"/>
      <c r="Y5" s="22"/>
      <c r="Z5" s="22"/>
      <c r="AA5" s="22"/>
      <c r="AB5" s="22"/>
      <c r="AC5" s="22"/>
    </row>
    <row r="6" spans="1:29" s="21" customFormat="1" ht="21" customHeight="1">
      <c r="A6" s="27" t="str">
        <f>'100Wurf'!BI7</f>
        <v/>
      </c>
      <c r="B6" s="28">
        <f>SUM(H6:V6)</f>
        <v>0</v>
      </c>
      <c r="C6" s="239">
        <f>X3</f>
        <v>0</v>
      </c>
      <c r="D6" s="45"/>
      <c r="F6" s="109" t="e">
        <f>RANK(A6,$A$2:$A$17,1)</f>
        <v>#VALUE!</v>
      </c>
      <c r="G6" s="108">
        <f t="shared" si="0"/>
        <v>16</v>
      </c>
      <c r="H6" s="41">
        <f t="shared" si="1"/>
        <v>0</v>
      </c>
      <c r="I6" s="41">
        <f t="shared" si="2"/>
        <v>0</v>
      </c>
      <c r="J6" s="41">
        <f t="shared" si="3"/>
        <v>0</v>
      </c>
      <c r="K6" s="41">
        <f t="shared" si="4"/>
        <v>0</v>
      </c>
      <c r="L6" s="41">
        <f t="shared" si="5"/>
        <v>0</v>
      </c>
      <c r="M6" s="41">
        <f t="shared" si="6"/>
        <v>0</v>
      </c>
      <c r="N6" s="41">
        <f t="shared" si="7"/>
        <v>0</v>
      </c>
      <c r="O6" s="41">
        <f t="shared" si="8"/>
        <v>0</v>
      </c>
      <c r="P6" s="41">
        <f t="shared" si="9"/>
        <v>0</v>
      </c>
      <c r="Q6" s="41">
        <f t="shared" si="10"/>
        <v>0</v>
      </c>
      <c r="R6" s="41">
        <f t="shared" si="11"/>
        <v>0</v>
      </c>
      <c r="S6" s="41">
        <f t="shared" si="12"/>
        <v>0</v>
      </c>
      <c r="T6" s="41">
        <f t="shared" si="13"/>
        <v>0</v>
      </c>
      <c r="U6" s="41">
        <f t="shared" si="14"/>
        <v>0</v>
      </c>
      <c r="V6" s="41">
        <f t="shared" si="15"/>
        <v>0</v>
      </c>
      <c r="W6" s="22"/>
      <c r="X6" s="22"/>
      <c r="Y6" s="22"/>
      <c r="Z6" s="22"/>
      <c r="AA6" s="22"/>
      <c r="AB6" s="22"/>
      <c r="AC6" s="22"/>
    </row>
    <row r="7" spans="1:29" s="21" customFormat="1" ht="21" customHeight="1">
      <c r="A7" s="29" t="str">
        <f>'100Wurf'!BI8</f>
        <v/>
      </c>
      <c r="B7" s="24">
        <f>SUM(H7:V7)</f>
        <v>0</v>
      </c>
      <c r="C7" s="240"/>
      <c r="D7" s="45"/>
      <c r="F7" s="109" t="e">
        <f>RANK(A7,$A$2:$A$17,1)</f>
        <v>#VALUE!</v>
      </c>
      <c r="G7" s="108">
        <f t="shared" si="0"/>
        <v>16</v>
      </c>
      <c r="H7" s="41">
        <f t="shared" si="1"/>
        <v>0</v>
      </c>
      <c r="I7" s="41">
        <f t="shared" si="2"/>
        <v>0</v>
      </c>
      <c r="J7" s="41">
        <f t="shared" si="3"/>
        <v>0</v>
      </c>
      <c r="K7" s="41">
        <f t="shared" si="4"/>
        <v>0</v>
      </c>
      <c r="L7" s="41">
        <f t="shared" si="5"/>
        <v>0</v>
      </c>
      <c r="M7" s="41">
        <f t="shared" si="6"/>
        <v>0</v>
      </c>
      <c r="N7" s="41">
        <f t="shared" si="7"/>
        <v>0</v>
      </c>
      <c r="O7" s="41">
        <f t="shared" si="8"/>
        <v>0</v>
      </c>
      <c r="P7" s="41">
        <f t="shared" si="9"/>
        <v>0</v>
      </c>
      <c r="Q7" s="41">
        <f t="shared" si="10"/>
        <v>0</v>
      </c>
      <c r="R7" s="41">
        <f t="shared" si="11"/>
        <v>0</v>
      </c>
      <c r="S7" s="41">
        <f t="shared" si="12"/>
        <v>0</v>
      </c>
      <c r="T7" s="41">
        <f t="shared" si="13"/>
        <v>0</v>
      </c>
      <c r="U7" s="41">
        <f t="shared" si="14"/>
        <v>0</v>
      </c>
      <c r="V7" s="41">
        <f t="shared" si="15"/>
        <v>0</v>
      </c>
      <c r="W7" s="22"/>
      <c r="X7" s="22"/>
      <c r="Y7" s="22"/>
      <c r="Z7" s="22"/>
      <c r="AA7" s="22"/>
      <c r="AB7" s="22"/>
      <c r="AC7" s="22"/>
    </row>
    <row r="8" spans="1:29" s="21" customFormat="1" ht="21" customHeight="1" thickBot="1">
      <c r="A8" s="29" t="str">
        <f>'100Wurf'!BI9</f>
        <v/>
      </c>
      <c r="B8" s="24">
        <f>SUM(H8:V8)</f>
        <v>0</v>
      </c>
      <c r="C8" s="240"/>
      <c r="D8" s="45"/>
      <c r="F8" s="109" t="e">
        <f>RANK(A8,$A$2:$A$17,1)</f>
        <v>#VALUE!</v>
      </c>
      <c r="G8" s="108">
        <f t="shared" si="0"/>
        <v>16</v>
      </c>
      <c r="H8" s="41">
        <f t="shared" si="1"/>
        <v>0</v>
      </c>
      <c r="I8" s="41">
        <f t="shared" si="2"/>
        <v>0</v>
      </c>
      <c r="J8" s="41">
        <f t="shared" si="3"/>
        <v>0</v>
      </c>
      <c r="K8" s="41">
        <f t="shared" si="4"/>
        <v>0</v>
      </c>
      <c r="L8" s="41">
        <f t="shared" si="5"/>
        <v>0</v>
      </c>
      <c r="M8" s="41">
        <f t="shared" si="6"/>
        <v>0</v>
      </c>
      <c r="N8" s="41">
        <f t="shared" si="7"/>
        <v>0</v>
      </c>
      <c r="O8" s="41">
        <f t="shared" si="8"/>
        <v>0</v>
      </c>
      <c r="P8" s="41">
        <f t="shared" si="9"/>
        <v>0</v>
      </c>
      <c r="Q8" s="41">
        <f t="shared" si="10"/>
        <v>0</v>
      </c>
      <c r="R8" s="41">
        <f t="shared" si="11"/>
        <v>0</v>
      </c>
      <c r="S8" s="41">
        <f t="shared" si="12"/>
        <v>0</v>
      </c>
      <c r="T8" s="41">
        <f t="shared" si="13"/>
        <v>0</v>
      </c>
      <c r="U8" s="41">
        <f t="shared" si="14"/>
        <v>0</v>
      </c>
      <c r="V8" s="41">
        <f t="shared" si="15"/>
        <v>0</v>
      </c>
      <c r="W8" s="22"/>
      <c r="X8" s="22"/>
      <c r="Y8" s="22"/>
      <c r="Z8" s="22"/>
      <c r="AA8" s="22"/>
      <c r="AB8" s="22"/>
      <c r="AC8" s="22"/>
    </row>
    <row r="9" spans="1:29" s="21" customFormat="1" ht="21" customHeight="1" thickBot="1">
      <c r="A9" s="103" t="str">
        <f>'100Wurf'!BI10</f>
        <v/>
      </c>
      <c r="B9" s="26">
        <f>SUM(H9:V9)</f>
        <v>0</v>
      </c>
      <c r="C9" s="240"/>
      <c r="D9" s="44">
        <f>SUM(A6:A9)</f>
        <v>0</v>
      </c>
      <c r="F9" s="109" t="e">
        <f>RANK(A9,$A$2:$A$17,1)</f>
        <v>#VALUE!</v>
      </c>
      <c r="G9" s="108">
        <f t="shared" si="0"/>
        <v>16</v>
      </c>
      <c r="H9" s="41">
        <f t="shared" si="1"/>
        <v>0</v>
      </c>
      <c r="I9" s="41">
        <f t="shared" si="2"/>
        <v>0</v>
      </c>
      <c r="J9" s="41">
        <f t="shared" si="3"/>
        <v>0</v>
      </c>
      <c r="K9" s="41">
        <f t="shared" si="4"/>
        <v>0</v>
      </c>
      <c r="L9" s="41">
        <f t="shared" si="5"/>
        <v>0</v>
      </c>
      <c r="M9" s="41">
        <f t="shared" si="6"/>
        <v>0</v>
      </c>
      <c r="N9" s="41">
        <f t="shared" si="7"/>
        <v>0</v>
      </c>
      <c r="O9" s="41">
        <f t="shared" si="8"/>
        <v>0</v>
      </c>
      <c r="P9" s="41">
        <f t="shared" si="9"/>
        <v>0</v>
      </c>
      <c r="Q9" s="41">
        <f t="shared" si="10"/>
        <v>0</v>
      </c>
      <c r="R9" s="41">
        <f t="shared" si="11"/>
        <v>0</v>
      </c>
      <c r="S9" s="41">
        <f t="shared" si="12"/>
        <v>0</v>
      </c>
      <c r="T9" s="41">
        <f t="shared" si="13"/>
        <v>0</v>
      </c>
      <c r="U9" s="41">
        <f t="shared" si="14"/>
        <v>0</v>
      </c>
      <c r="V9" s="41">
        <f t="shared" si="15"/>
        <v>0</v>
      </c>
      <c r="W9" s="22"/>
      <c r="X9" s="22"/>
      <c r="Y9" s="22"/>
      <c r="Z9" s="22"/>
      <c r="AA9" s="22"/>
      <c r="AB9" s="22"/>
      <c r="AC9" s="22"/>
    </row>
    <row r="10" spans="1:29" ht="21" customHeight="1">
      <c r="A10" s="104" t="str">
        <f>'100Wurf'!Y17</f>
        <v/>
      </c>
      <c r="B10" s="28">
        <f>SUM(H10:V10)</f>
        <v>0</v>
      </c>
      <c r="C10" s="242">
        <f>X4</f>
        <v>0</v>
      </c>
      <c r="F10" s="109" t="e">
        <f>RANK(A10,$A$2:$A$17,1)</f>
        <v>#VALUE!</v>
      </c>
      <c r="G10" s="108">
        <f t="shared" si="0"/>
        <v>16</v>
      </c>
      <c r="H10" s="41">
        <f t="shared" si="1"/>
        <v>0</v>
      </c>
      <c r="I10" s="41">
        <f t="shared" si="2"/>
        <v>0</v>
      </c>
      <c r="J10" s="41">
        <f t="shared" si="3"/>
        <v>0</v>
      </c>
      <c r="K10" s="41">
        <f t="shared" si="4"/>
        <v>0</v>
      </c>
      <c r="L10" s="41">
        <f t="shared" si="5"/>
        <v>0</v>
      </c>
      <c r="M10" s="41">
        <f t="shared" si="6"/>
        <v>0</v>
      </c>
      <c r="N10" s="41">
        <f t="shared" si="7"/>
        <v>0</v>
      </c>
      <c r="O10" s="41">
        <f t="shared" si="8"/>
        <v>0</v>
      </c>
      <c r="P10" s="41">
        <f t="shared" si="9"/>
        <v>0</v>
      </c>
      <c r="Q10" s="41">
        <f t="shared" si="10"/>
        <v>0</v>
      </c>
      <c r="R10" s="41">
        <f t="shared" si="11"/>
        <v>0</v>
      </c>
      <c r="S10" s="41">
        <f t="shared" si="12"/>
        <v>0</v>
      </c>
      <c r="T10" s="41">
        <f t="shared" si="13"/>
        <v>0</v>
      </c>
      <c r="U10" s="41">
        <f t="shared" si="14"/>
        <v>0</v>
      </c>
      <c r="V10" s="41">
        <f t="shared" si="15"/>
        <v>0</v>
      </c>
    </row>
    <row r="11" spans="1:29" ht="21" customHeight="1">
      <c r="A11" s="105" t="str">
        <f>'100Wurf'!Y18</f>
        <v/>
      </c>
      <c r="B11" s="24">
        <f>SUM(H11:V11)</f>
        <v>0</v>
      </c>
      <c r="C11" s="243"/>
      <c r="F11" s="109" t="e">
        <f>RANK(A11,$A$2:$A$17,1)</f>
        <v>#VALUE!</v>
      </c>
      <c r="G11" s="108">
        <f t="shared" si="0"/>
        <v>16</v>
      </c>
      <c r="H11" s="41">
        <f t="shared" si="1"/>
        <v>0</v>
      </c>
      <c r="I11" s="41">
        <f t="shared" si="2"/>
        <v>0</v>
      </c>
      <c r="J11" s="41">
        <f t="shared" si="3"/>
        <v>0</v>
      </c>
      <c r="K11" s="41">
        <f t="shared" si="4"/>
        <v>0</v>
      </c>
      <c r="L11" s="41">
        <f t="shared" si="5"/>
        <v>0</v>
      </c>
      <c r="M11" s="41">
        <f t="shared" si="6"/>
        <v>0</v>
      </c>
      <c r="N11" s="41">
        <f t="shared" si="7"/>
        <v>0</v>
      </c>
      <c r="O11" s="41">
        <f t="shared" si="8"/>
        <v>0</v>
      </c>
      <c r="P11" s="41">
        <f t="shared" si="9"/>
        <v>0</v>
      </c>
      <c r="Q11" s="41">
        <f t="shared" si="10"/>
        <v>0</v>
      </c>
      <c r="R11" s="41">
        <f t="shared" si="11"/>
        <v>0</v>
      </c>
      <c r="S11" s="41">
        <f t="shared" si="12"/>
        <v>0</v>
      </c>
      <c r="T11" s="41">
        <f t="shared" si="13"/>
        <v>0</v>
      </c>
      <c r="U11" s="41">
        <f t="shared" si="14"/>
        <v>0</v>
      </c>
      <c r="V11" s="41">
        <f t="shared" si="15"/>
        <v>0</v>
      </c>
    </row>
    <row r="12" spans="1:29" ht="21" customHeight="1" thickBot="1">
      <c r="A12" s="106" t="str">
        <f>'100Wurf'!Y19</f>
        <v/>
      </c>
      <c r="B12" s="24">
        <f>SUM(H12:V12)</f>
        <v>0</v>
      </c>
      <c r="C12" s="243"/>
      <c r="F12" s="109" t="e">
        <f>RANK(A12,$A$2:$A$17,1)</f>
        <v>#VALUE!</v>
      </c>
      <c r="G12" s="108">
        <f t="shared" si="0"/>
        <v>16</v>
      </c>
      <c r="H12" s="41">
        <f t="shared" si="1"/>
        <v>0</v>
      </c>
      <c r="I12" s="41">
        <f t="shared" si="2"/>
        <v>0</v>
      </c>
      <c r="J12" s="41">
        <f t="shared" si="3"/>
        <v>0</v>
      </c>
      <c r="K12" s="41">
        <f t="shared" si="4"/>
        <v>0</v>
      </c>
      <c r="L12" s="41">
        <f t="shared" si="5"/>
        <v>0</v>
      </c>
      <c r="M12" s="41">
        <f t="shared" si="6"/>
        <v>0</v>
      </c>
      <c r="N12" s="41">
        <f t="shared" si="7"/>
        <v>0</v>
      </c>
      <c r="O12" s="41">
        <f t="shared" si="8"/>
        <v>0</v>
      </c>
      <c r="P12" s="41">
        <f t="shared" si="9"/>
        <v>0</v>
      </c>
      <c r="Q12" s="41">
        <f t="shared" si="10"/>
        <v>0</v>
      </c>
      <c r="R12" s="41">
        <f t="shared" si="11"/>
        <v>0</v>
      </c>
      <c r="S12" s="41">
        <f t="shared" si="12"/>
        <v>0</v>
      </c>
      <c r="T12" s="41">
        <f t="shared" si="13"/>
        <v>0</v>
      </c>
      <c r="U12" s="41">
        <f t="shared" si="14"/>
        <v>0</v>
      </c>
      <c r="V12" s="41">
        <f t="shared" si="15"/>
        <v>0</v>
      </c>
    </row>
    <row r="13" spans="1:29" ht="21" customHeight="1" thickBot="1">
      <c r="A13" s="256" t="str">
        <f>'100Wurf'!Y20</f>
        <v/>
      </c>
      <c r="B13" s="26">
        <f>SUM(H13:V13)</f>
        <v>0</v>
      </c>
      <c r="C13" s="244"/>
      <c r="D13" s="107">
        <f>SUM(A10:A13)</f>
        <v>0</v>
      </c>
      <c r="F13" s="109" t="e">
        <f>RANK(A13,$A$2:$A$17,1)</f>
        <v>#VALUE!</v>
      </c>
      <c r="G13" s="108">
        <f t="shared" si="0"/>
        <v>16</v>
      </c>
      <c r="H13" s="41">
        <f t="shared" si="1"/>
        <v>0</v>
      </c>
      <c r="I13" s="41">
        <f t="shared" si="2"/>
        <v>0</v>
      </c>
      <c r="J13" s="41">
        <f t="shared" si="3"/>
        <v>0</v>
      </c>
      <c r="K13" s="41">
        <f t="shared" si="4"/>
        <v>0</v>
      </c>
      <c r="L13" s="41">
        <f t="shared" si="5"/>
        <v>0</v>
      </c>
      <c r="M13" s="41">
        <f t="shared" si="6"/>
        <v>0</v>
      </c>
      <c r="N13" s="41">
        <f t="shared" si="7"/>
        <v>0</v>
      </c>
      <c r="O13" s="41">
        <f t="shared" si="8"/>
        <v>0</v>
      </c>
      <c r="P13" s="41">
        <f t="shared" si="9"/>
        <v>0</v>
      </c>
      <c r="Q13" s="41">
        <f t="shared" si="10"/>
        <v>0</v>
      </c>
      <c r="R13" s="41">
        <f t="shared" si="11"/>
        <v>0</v>
      </c>
      <c r="S13" s="41">
        <f t="shared" si="12"/>
        <v>0</v>
      </c>
      <c r="T13" s="41">
        <f t="shared" si="13"/>
        <v>0</v>
      </c>
      <c r="U13" s="41">
        <f t="shared" si="14"/>
        <v>0</v>
      </c>
      <c r="V13" s="41">
        <f t="shared" si="15"/>
        <v>0</v>
      </c>
    </row>
    <row r="14" spans="1:29" ht="21" customHeight="1">
      <c r="A14" s="281" t="str">
        <f>'100Wurf'!BI17</f>
        <v/>
      </c>
      <c r="B14" s="253">
        <f>SUM(H14:V14)</f>
        <v>0</v>
      </c>
      <c r="C14" s="240">
        <f>X5</f>
        <v>0</v>
      </c>
      <c r="F14" s="109" t="e">
        <f>RANK(A14,$A$2:$A$17,1)</f>
        <v>#VALUE!</v>
      </c>
      <c r="G14" s="108">
        <f t="shared" si="0"/>
        <v>16</v>
      </c>
      <c r="H14" s="41">
        <f t="shared" si="1"/>
        <v>0</v>
      </c>
      <c r="I14" s="41">
        <f t="shared" si="2"/>
        <v>0</v>
      </c>
      <c r="J14" s="41">
        <f t="shared" si="3"/>
        <v>0</v>
      </c>
      <c r="K14" s="41">
        <f t="shared" si="4"/>
        <v>0</v>
      </c>
      <c r="L14" s="41">
        <f t="shared" si="5"/>
        <v>0</v>
      </c>
      <c r="M14" s="41">
        <f t="shared" si="6"/>
        <v>0</v>
      </c>
      <c r="N14" s="41">
        <f t="shared" si="7"/>
        <v>0</v>
      </c>
      <c r="O14" s="41">
        <f t="shared" si="8"/>
        <v>0</v>
      </c>
      <c r="P14" s="41">
        <f t="shared" si="9"/>
        <v>0</v>
      </c>
      <c r="Q14" s="41">
        <f t="shared" si="10"/>
        <v>0</v>
      </c>
      <c r="R14" s="41">
        <f t="shared" si="11"/>
        <v>0</v>
      </c>
      <c r="S14" s="41">
        <f t="shared" si="12"/>
        <v>0</v>
      </c>
      <c r="T14" s="41">
        <f t="shared" si="13"/>
        <v>0</v>
      </c>
      <c r="U14" s="41">
        <f t="shared" si="14"/>
        <v>0</v>
      </c>
      <c r="V14" s="41">
        <f t="shared" si="15"/>
        <v>0</v>
      </c>
    </row>
    <row r="15" spans="1:29" ht="21" customHeight="1">
      <c r="A15" s="282" t="str">
        <f>'100Wurf'!BI18</f>
        <v/>
      </c>
      <c r="B15" s="254">
        <f>SUM(H15:V15)</f>
        <v>0</v>
      </c>
      <c r="C15" s="240"/>
      <c r="F15" s="109" t="e">
        <f>RANK(A15,$A$2:$A$17,1)</f>
        <v>#VALUE!</v>
      </c>
      <c r="G15" s="108">
        <f t="shared" si="0"/>
        <v>16</v>
      </c>
      <c r="H15" s="41">
        <f t="shared" si="1"/>
        <v>0</v>
      </c>
      <c r="I15" s="41">
        <f t="shared" si="2"/>
        <v>0</v>
      </c>
      <c r="J15" s="41">
        <f t="shared" si="3"/>
        <v>0</v>
      </c>
      <c r="K15" s="41">
        <f t="shared" si="4"/>
        <v>0</v>
      </c>
      <c r="L15" s="41">
        <f t="shared" si="5"/>
        <v>0</v>
      </c>
      <c r="M15" s="41">
        <f t="shared" si="6"/>
        <v>0</v>
      </c>
      <c r="N15" s="41">
        <f t="shared" si="7"/>
        <v>0</v>
      </c>
      <c r="O15" s="41">
        <f t="shared" si="8"/>
        <v>0</v>
      </c>
      <c r="P15" s="41">
        <f t="shared" si="9"/>
        <v>0</v>
      </c>
      <c r="Q15" s="41">
        <f t="shared" si="10"/>
        <v>0</v>
      </c>
      <c r="R15" s="41">
        <f t="shared" si="11"/>
        <v>0</v>
      </c>
      <c r="S15" s="41">
        <f t="shared" si="12"/>
        <v>0</v>
      </c>
      <c r="T15" s="41">
        <f t="shared" si="13"/>
        <v>0</v>
      </c>
      <c r="U15" s="41">
        <f t="shared" si="14"/>
        <v>0</v>
      </c>
      <c r="V15" s="41">
        <f t="shared" si="15"/>
        <v>0</v>
      </c>
    </row>
    <row r="16" spans="1:29" ht="21" customHeight="1" thickBot="1">
      <c r="A16" s="282" t="str">
        <f>'100Wurf'!BI19</f>
        <v/>
      </c>
      <c r="B16" s="254">
        <f>SUM(H16:V16)</f>
        <v>0</v>
      </c>
      <c r="C16" s="240"/>
      <c r="F16" s="109" t="e">
        <f>RANK(A16,$A$2:$A$17,1)</f>
        <v>#VALUE!</v>
      </c>
      <c r="G16" s="108">
        <f t="shared" si="0"/>
        <v>16</v>
      </c>
      <c r="H16" s="41">
        <f t="shared" si="1"/>
        <v>0</v>
      </c>
      <c r="I16" s="41">
        <f t="shared" si="2"/>
        <v>0</v>
      </c>
      <c r="J16" s="41">
        <f t="shared" si="3"/>
        <v>0</v>
      </c>
      <c r="K16" s="41">
        <f t="shared" si="4"/>
        <v>0</v>
      </c>
      <c r="L16" s="41">
        <f t="shared" si="5"/>
        <v>0</v>
      </c>
      <c r="M16" s="41">
        <f t="shared" si="6"/>
        <v>0</v>
      </c>
      <c r="N16" s="41">
        <f t="shared" si="7"/>
        <v>0</v>
      </c>
      <c r="O16" s="41">
        <f t="shared" si="8"/>
        <v>0</v>
      </c>
      <c r="P16" s="41">
        <f t="shared" si="9"/>
        <v>0</v>
      </c>
      <c r="Q16" s="41">
        <f t="shared" si="10"/>
        <v>0</v>
      </c>
      <c r="R16" s="41">
        <f t="shared" si="11"/>
        <v>0</v>
      </c>
      <c r="S16" s="41">
        <f t="shared" si="12"/>
        <v>0</v>
      </c>
      <c r="T16" s="41">
        <f t="shared" si="13"/>
        <v>0</v>
      </c>
      <c r="U16" s="41">
        <f t="shared" si="14"/>
        <v>0</v>
      </c>
      <c r="V16" s="41">
        <f t="shared" si="15"/>
        <v>0</v>
      </c>
    </row>
    <row r="17" spans="1:22" ht="21" customHeight="1" thickBot="1">
      <c r="A17" s="283" t="str">
        <f>'100Wurf'!BI20</f>
        <v/>
      </c>
      <c r="B17" s="255">
        <f>SUM(H17:V17)</f>
        <v>0</v>
      </c>
      <c r="C17" s="241"/>
      <c r="D17" s="107">
        <f>SUM(A14:A17)</f>
        <v>0</v>
      </c>
      <c r="F17" s="109" t="e">
        <f>RANK(A17,$A$2:$A$17,1)</f>
        <v>#VALUE!</v>
      </c>
      <c r="G17" s="108">
        <f t="shared" si="0"/>
        <v>16</v>
      </c>
      <c r="H17" s="41">
        <f t="shared" si="1"/>
        <v>0</v>
      </c>
      <c r="I17" s="41">
        <f t="shared" si="2"/>
        <v>0</v>
      </c>
      <c r="J17" s="41">
        <f t="shared" si="3"/>
        <v>0</v>
      </c>
      <c r="K17" s="41">
        <f t="shared" si="4"/>
        <v>0</v>
      </c>
      <c r="L17" s="41">
        <f t="shared" si="5"/>
        <v>0</v>
      </c>
      <c r="M17" s="41">
        <f t="shared" si="6"/>
        <v>0</v>
      </c>
      <c r="N17" s="41">
        <f t="shared" si="7"/>
        <v>0</v>
      </c>
      <c r="O17" s="41">
        <f t="shared" si="8"/>
        <v>0</v>
      </c>
      <c r="P17" s="41">
        <f t="shared" si="9"/>
        <v>0</v>
      </c>
      <c r="Q17" s="41">
        <f t="shared" si="10"/>
        <v>0</v>
      </c>
      <c r="R17" s="41">
        <f t="shared" si="11"/>
        <v>0</v>
      </c>
      <c r="S17" s="41">
        <f t="shared" si="12"/>
        <v>0</v>
      </c>
      <c r="T17" s="41">
        <f t="shared" si="13"/>
        <v>0</v>
      </c>
      <c r="U17" s="41">
        <f t="shared" si="14"/>
        <v>0</v>
      </c>
      <c r="V17" s="41">
        <f t="shared" si="15"/>
        <v>0</v>
      </c>
    </row>
    <row r="19" spans="1:22">
      <c r="K19" s="113"/>
    </row>
    <row r="20" spans="1:22">
      <c r="A20" s="117">
        <v>1</v>
      </c>
      <c r="B20" s="118">
        <f>D5</f>
        <v>0</v>
      </c>
      <c r="C20" s="114">
        <f>SUM(H20:K20)</f>
        <v>2.5</v>
      </c>
      <c r="D20" s="110"/>
      <c r="F20" s="116">
        <f>RANK($B20,$B$20:$B$23,1)</f>
        <v>1</v>
      </c>
      <c r="G20" s="115">
        <f>COUNTIF($F$20:$F$23,$F20)</f>
        <v>4</v>
      </c>
      <c r="H20" s="114">
        <f>IF(G20=1,F20,0)</f>
        <v>0</v>
      </c>
      <c r="I20" s="114">
        <f>IF(G20=2,F20+0.5,0)</f>
        <v>0</v>
      </c>
      <c r="J20" s="114">
        <f>IF(G20=3,F20+1,0)</f>
        <v>0</v>
      </c>
      <c r="K20" s="114">
        <f>IF(G20=4,F20+1.5,0)</f>
        <v>2.5</v>
      </c>
      <c r="L20" s="112"/>
      <c r="M20" s="112"/>
      <c r="N20" s="113"/>
    </row>
    <row r="21" spans="1:22">
      <c r="A21" s="117">
        <v>2</v>
      </c>
      <c r="B21" s="118">
        <f>D9</f>
        <v>0</v>
      </c>
      <c r="C21" s="114">
        <f t="shared" ref="C21:C23" si="16">SUM(H21:K21)</f>
        <v>2.5</v>
      </c>
      <c r="D21" s="110"/>
      <c r="F21" s="116">
        <f>RANK($B21,$B$20:$B$23,1)</f>
        <v>1</v>
      </c>
      <c r="G21" s="115">
        <f t="shared" ref="G21:G23" si="17">COUNTIF($F$20:$F$23,$F21)</f>
        <v>4</v>
      </c>
      <c r="H21" s="114">
        <f t="shared" ref="H21:H23" si="18">IF(G21=1,F21,0)</f>
        <v>0</v>
      </c>
      <c r="I21" s="114">
        <f t="shared" ref="I21:I23" si="19">IF(G21=2,F21+0.5,0)</f>
        <v>0</v>
      </c>
      <c r="J21" s="114">
        <f t="shared" ref="J21:J23" si="20">IF(G21=3,F21+1,0)</f>
        <v>0</v>
      </c>
      <c r="K21" s="114">
        <f>IF(G21=4,F21+1.5,0)</f>
        <v>2.5</v>
      </c>
      <c r="L21" s="112"/>
      <c r="M21" s="112"/>
      <c r="N21" s="113"/>
    </row>
    <row r="22" spans="1:22">
      <c r="A22" s="117">
        <v>3</v>
      </c>
      <c r="B22" s="118">
        <f>D13</f>
        <v>0</v>
      </c>
      <c r="C22" s="114">
        <f t="shared" si="16"/>
        <v>2.5</v>
      </c>
      <c r="D22" s="110"/>
      <c r="F22" s="116">
        <f>RANK($B22,$B$20:$B$23,1)</f>
        <v>1</v>
      </c>
      <c r="G22" s="115">
        <f t="shared" si="17"/>
        <v>4</v>
      </c>
      <c r="H22" s="114">
        <f t="shared" si="18"/>
        <v>0</v>
      </c>
      <c r="I22" s="114">
        <f t="shared" si="19"/>
        <v>0</v>
      </c>
      <c r="J22" s="114">
        <f t="shared" si="20"/>
        <v>0</v>
      </c>
      <c r="K22" s="114">
        <f>IF(G22=4,F22+1.5,0)</f>
        <v>2.5</v>
      </c>
      <c r="L22" s="112"/>
      <c r="M22" s="112"/>
      <c r="N22" s="113"/>
    </row>
    <row r="23" spans="1:22">
      <c r="A23" s="117">
        <v>4</v>
      </c>
      <c r="B23" s="118">
        <f>D17</f>
        <v>0</v>
      </c>
      <c r="C23" s="114">
        <f t="shared" si="16"/>
        <v>2.5</v>
      </c>
      <c r="F23" s="116">
        <f>RANK($B23,$B$20:$B$23,1)</f>
        <v>1</v>
      </c>
      <c r="G23" s="115">
        <f t="shared" si="17"/>
        <v>4</v>
      </c>
      <c r="H23" s="114">
        <f t="shared" si="18"/>
        <v>0</v>
      </c>
      <c r="I23" s="114">
        <f t="shared" si="19"/>
        <v>0</v>
      </c>
      <c r="J23" s="114">
        <f t="shared" si="20"/>
        <v>0</v>
      </c>
      <c r="K23" s="114">
        <f>IF(G23=4,F23+1.5,0)</f>
        <v>2.5</v>
      </c>
    </row>
  </sheetData>
  <sheetProtection password="DC27" sheet="1" objects="1" scenarios="1" selectLockedCells="1"/>
  <mergeCells count="5">
    <mergeCell ref="C2:C5"/>
    <mergeCell ref="C6:C9"/>
    <mergeCell ref="C10:C13"/>
    <mergeCell ref="F1:R1"/>
    <mergeCell ref="C14:C17"/>
  </mergeCells>
  <pageMargins left="0.78740157499999996" right="0.78740157499999996" top="0.984251969" bottom="0.984251969" header="0.4921259845" footer="0.4921259845"/>
  <pageSetup paperSize="9" orientation="portrait" horizontalDpi="4294967293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100Wurf</vt:lpstr>
      <vt:lpstr>Ersatz</vt:lpstr>
      <vt:lpstr>Pz-Berechnung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2006-09-21T08:52:22Z</dcterms:created>
  <dcterms:modified xsi:type="dcterms:W3CDTF">2017-10-03T08:04:13Z</dcterms:modified>
</cp:coreProperties>
</file>