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100Wurf" sheetId="1" r:id="rId1"/>
    <sheet name="Ersatz" sheetId="6" r:id="rId2"/>
    <sheet name="Pz-Berechnung" sheetId="4" r:id="rId3"/>
  </sheets>
  <calcPr calcId="125725"/>
</workbook>
</file>

<file path=xl/calcChain.xml><?xml version="1.0" encoding="utf-8"?>
<calcChain xmlns="http://schemas.openxmlformats.org/spreadsheetml/2006/main">
  <c r="Y7" i="1"/>
  <c r="V21"/>
  <c r="S21"/>
  <c r="P21"/>
  <c r="BF11"/>
  <c r="BC11"/>
  <c r="AZ11"/>
  <c r="V11"/>
  <c r="S11"/>
  <c r="P11"/>
  <c r="C10" i="4" l="1"/>
  <c r="Y20" i="1"/>
  <c r="A13" i="4" s="1"/>
  <c r="Y19" i="1"/>
  <c r="A12" i="4" s="1"/>
  <c r="Y18" i="1"/>
  <c r="A11" i="4" s="1"/>
  <c r="Y17" i="1"/>
  <c r="BI8"/>
  <c r="BI9"/>
  <c r="BI10"/>
  <c r="BI7"/>
  <c r="Y8"/>
  <c r="Y9"/>
  <c r="Y10"/>
  <c r="Y21" l="1"/>
  <c r="BI11"/>
  <c r="A2" i="4"/>
  <c r="Y11" i="1"/>
  <c r="A10" i="4"/>
  <c r="D13" s="1"/>
  <c r="B18" s="1"/>
  <c r="A6"/>
  <c r="A7"/>
  <c r="A8"/>
  <c r="A9"/>
  <c r="D9" l="1"/>
  <c r="B17" s="1"/>
  <c r="A5"/>
  <c r="A4"/>
  <c r="A3"/>
  <c r="F7" l="1"/>
  <c r="F9"/>
  <c r="F2"/>
  <c r="F8"/>
  <c r="F5"/>
  <c r="F6"/>
  <c r="F13"/>
  <c r="F4"/>
  <c r="F12"/>
  <c r="F3"/>
  <c r="F11"/>
  <c r="F10"/>
  <c r="D5"/>
  <c r="B16" l="1"/>
  <c r="F17" s="1"/>
  <c r="G11"/>
  <c r="P11" s="1"/>
  <c r="G2"/>
  <c r="G6"/>
  <c r="G7"/>
  <c r="G5"/>
  <c r="G8"/>
  <c r="G10"/>
  <c r="G4"/>
  <c r="G13"/>
  <c r="G9"/>
  <c r="G12"/>
  <c r="G3"/>
  <c r="C2"/>
  <c r="C6"/>
  <c r="G17" l="1"/>
  <c r="F18"/>
  <c r="G18" s="1"/>
  <c r="F16"/>
  <c r="N11"/>
  <c r="L11"/>
  <c r="Q11"/>
  <c r="J11"/>
  <c r="O11"/>
  <c r="H11"/>
  <c r="M11"/>
  <c r="K11"/>
  <c r="I11"/>
  <c r="R11"/>
  <c r="P2"/>
  <c r="J2"/>
  <c r="Q2"/>
  <c r="O2"/>
  <c r="M2"/>
  <c r="K2"/>
  <c r="I2"/>
  <c r="R2"/>
  <c r="N2"/>
  <c r="L2"/>
  <c r="H2"/>
  <c r="R8"/>
  <c r="P8"/>
  <c r="N8"/>
  <c r="L8"/>
  <c r="J8"/>
  <c r="H8"/>
  <c r="M8"/>
  <c r="K8"/>
  <c r="O8"/>
  <c r="I8"/>
  <c r="Q8"/>
  <c r="Q10"/>
  <c r="R10"/>
  <c r="P10"/>
  <c r="N10"/>
  <c r="L10"/>
  <c r="J10"/>
  <c r="H10"/>
  <c r="O10"/>
  <c r="M10"/>
  <c r="K10"/>
  <c r="I10"/>
  <c r="Q4"/>
  <c r="O4"/>
  <c r="M4"/>
  <c r="K4"/>
  <c r="I4"/>
  <c r="P4"/>
  <c r="J4"/>
  <c r="H4"/>
  <c r="R4"/>
  <c r="N4"/>
  <c r="L4"/>
  <c r="H13"/>
  <c r="R13"/>
  <c r="P13"/>
  <c r="N13"/>
  <c r="L13"/>
  <c r="J13"/>
  <c r="Q13"/>
  <c r="O13"/>
  <c r="M13"/>
  <c r="K13"/>
  <c r="I13"/>
  <c r="L6"/>
  <c r="J6"/>
  <c r="H6"/>
  <c r="R6"/>
  <c r="N6"/>
  <c r="Q6"/>
  <c r="O6"/>
  <c r="M6"/>
  <c r="K6"/>
  <c r="I6"/>
  <c r="P6"/>
  <c r="Q9"/>
  <c r="O9"/>
  <c r="I9"/>
  <c r="R9"/>
  <c r="P9"/>
  <c r="N9"/>
  <c r="L9"/>
  <c r="J9"/>
  <c r="H9"/>
  <c r="M9"/>
  <c r="K9"/>
  <c r="Q12"/>
  <c r="O12"/>
  <c r="M12"/>
  <c r="K12"/>
  <c r="I12"/>
  <c r="P12"/>
  <c r="H12"/>
  <c r="R12"/>
  <c r="N12"/>
  <c r="L12"/>
  <c r="J12"/>
  <c r="O3"/>
  <c r="M3"/>
  <c r="I3"/>
  <c r="Q3"/>
  <c r="K3"/>
  <c r="R3"/>
  <c r="P3"/>
  <c r="N3"/>
  <c r="L3"/>
  <c r="J3"/>
  <c r="H3"/>
  <c r="R7"/>
  <c r="P7"/>
  <c r="N7"/>
  <c r="L7"/>
  <c r="J7"/>
  <c r="H7"/>
  <c r="Q7"/>
  <c r="O7"/>
  <c r="M7"/>
  <c r="K7"/>
  <c r="I7"/>
  <c r="L5"/>
  <c r="J5"/>
  <c r="Q5"/>
  <c r="O5"/>
  <c r="M5"/>
  <c r="K5"/>
  <c r="I5"/>
  <c r="R5"/>
  <c r="P5"/>
  <c r="N5"/>
  <c r="H5"/>
  <c r="J18" l="1"/>
  <c r="H18"/>
  <c r="I18"/>
  <c r="G16"/>
  <c r="H17"/>
  <c r="J17"/>
  <c r="I17"/>
  <c r="B2"/>
  <c r="AB7" i="1" s="1"/>
  <c r="B3" i="4"/>
  <c r="AB8" i="1" s="1"/>
  <c r="B9" i="4"/>
  <c r="BL10" i="1" s="1"/>
  <c r="B5" i="4"/>
  <c r="AB10" i="1" s="1"/>
  <c r="B7" i="4"/>
  <c r="BL8" i="1" s="1"/>
  <c r="B4" i="4"/>
  <c r="AB9" i="1" s="1"/>
  <c r="B8" i="4"/>
  <c r="B6"/>
  <c r="BL7" i="1" s="1"/>
  <c r="B13" i="4"/>
  <c r="AB20" i="1" s="1"/>
  <c r="B10" i="4"/>
  <c r="AB17" i="1" s="1"/>
  <c r="B12" i="4"/>
  <c r="AB19" i="1" s="1"/>
  <c r="B11" i="4"/>
  <c r="AB18" i="1" s="1"/>
  <c r="BL9"/>
  <c r="C17" i="4" l="1"/>
  <c r="BO7" i="1" s="1"/>
  <c r="I16" i="4"/>
  <c r="H16"/>
  <c r="J16"/>
  <c r="C18"/>
  <c r="AE17" i="1" s="1"/>
  <c r="C16" i="4" l="1"/>
  <c r="AE7" i="1" s="1"/>
</calcChain>
</file>

<file path=xl/comments1.xml><?xml version="1.0" encoding="utf-8"?>
<comments xmlns="http://schemas.openxmlformats.org/spreadsheetml/2006/main">
  <authors>
    <author>Autor</author>
  </authors>
  <commentList>
    <comment ref="T1" authorId="0">
      <text>
        <r>
          <rPr>
            <b/>
            <sz val="8"/>
            <color indexed="81"/>
            <rFont val="Tahoma"/>
            <family val="2"/>
          </rPr>
          <t>gleiches Ergebnis zählen Mannschaften</t>
        </r>
      </text>
    </comment>
  </commentList>
</comments>
</file>

<file path=xl/sharedStrings.xml><?xml version="1.0" encoding="utf-8"?>
<sst xmlns="http://schemas.openxmlformats.org/spreadsheetml/2006/main" count="123" uniqueCount="42">
  <si>
    <t>Name, Vorname</t>
  </si>
  <si>
    <t>Volle</t>
  </si>
  <si>
    <t>Abr.</t>
  </si>
  <si>
    <t>FW</t>
  </si>
  <si>
    <t>Gesamt</t>
  </si>
  <si>
    <t>Ort / Bahnanlage:</t>
  </si>
  <si>
    <t>Spielklasse:</t>
  </si>
  <si>
    <t>Datum:</t>
  </si>
  <si>
    <t>Kreiskeglerverein Mittleres Erzgebirge e. V.</t>
  </si>
  <si>
    <t xml:space="preserve">Gesamt </t>
  </si>
  <si>
    <t>Platzz.</t>
  </si>
  <si>
    <t>Bahn/Kugelmaterial in Ordnung</t>
  </si>
  <si>
    <t>Pässe in Ordnung</t>
  </si>
  <si>
    <t>Protest</t>
  </si>
  <si>
    <t>Verletzung</t>
  </si>
  <si>
    <t>Verwarnung</t>
  </si>
  <si>
    <t>Sonstiges</t>
  </si>
  <si>
    <t>Pass-Nr.</t>
  </si>
  <si>
    <t>Punkte</t>
  </si>
  <si>
    <t>Platzziffernberechnung</t>
  </si>
  <si>
    <t>Besondere Vorkommnisse:</t>
  </si>
  <si>
    <t>E1</t>
  </si>
  <si>
    <t>Name des Aktiven:</t>
  </si>
  <si>
    <t>E2</t>
  </si>
  <si>
    <t>Aus Gemeinschaft:</t>
  </si>
  <si>
    <t>Pass-Nr.:                                                     Geburtsdatum:</t>
  </si>
  <si>
    <t>Spielgenehmigung(Klasse/Mannschaft):</t>
  </si>
  <si>
    <t>Bemerkungen:</t>
  </si>
  <si>
    <t>E3</t>
  </si>
  <si>
    <t>E4</t>
  </si>
  <si>
    <t>E5</t>
  </si>
  <si>
    <t>E6</t>
  </si>
  <si>
    <t>E7</t>
  </si>
  <si>
    <t>E8</t>
  </si>
  <si>
    <t>Raum für sonstige Eintragungen:</t>
  </si>
  <si>
    <t>ja</t>
  </si>
  <si>
    <t>nein</t>
  </si>
  <si>
    <t>Davon in dieser Staffel:</t>
  </si>
  <si>
    <t xml:space="preserve">Wievielter Einsatz als Ersatzspieler:                 </t>
  </si>
  <si>
    <t>Bei Einsatz von Ersatzspielern ist im Spielbericht in der Spalte Ersatz die Meldefeld-Nr. (E1 - E8) einzusetzen.</t>
  </si>
  <si>
    <t>Mannschaft:</t>
  </si>
  <si>
    <t>Unterschrift Mannschaftsleiterin:</t>
  </si>
</sst>
</file>

<file path=xl/styles.xml><?xml version="1.0" encoding="utf-8"?>
<styleSheet xmlns="http://schemas.openxmlformats.org/spreadsheetml/2006/main">
  <numFmts count="3">
    <numFmt numFmtId="164" formatCode="\+####;\-####"/>
    <numFmt numFmtId="165" formatCode="0.0"/>
    <numFmt numFmtId="166" formatCode="_-* #,##0.00\ [$€]_-;\-* #,##0.00\ [$€]_-;_-* &quot;-&quot;??\ [$€]_-;_-@_-"/>
  </numFmts>
  <fonts count="29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7.5"/>
      <name val="Calibri"/>
      <family val="2"/>
      <scheme val="minor"/>
    </font>
    <font>
      <sz val="10"/>
      <name val="Calibri"/>
      <family val="2"/>
    </font>
    <font>
      <sz val="7.5"/>
      <name val="Arial"/>
      <family val="2"/>
    </font>
    <font>
      <u/>
      <sz val="11"/>
      <name val="Calibri"/>
      <family val="2"/>
      <scheme val="minor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11" fillId="0" borderId="0"/>
    <xf numFmtId="9" fontId="20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6" fillId="0" borderId="0"/>
    <xf numFmtId="0" fontId="20" fillId="0" borderId="0"/>
    <xf numFmtId="0" fontId="20" fillId="0" borderId="0"/>
    <xf numFmtId="0" fontId="16" fillId="0" borderId="0"/>
    <xf numFmtId="0" fontId="11" fillId="0" borderId="0"/>
    <xf numFmtId="0" fontId="24" fillId="0" borderId="0"/>
  </cellStyleXfs>
  <cellXfs count="255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vertical="center"/>
    </xf>
    <xf numFmtId="164" fontId="8" fillId="0" borderId="0" xfId="0" applyNumberFormat="1" applyFont="1" applyBorder="1" applyAlignment="1" applyProtection="1">
      <alignment horizontal="right" vertical="center"/>
    </xf>
    <xf numFmtId="0" fontId="10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10" fillId="0" borderId="0" xfId="0" applyFont="1" applyBorder="1" applyAlignment="1"/>
    <xf numFmtId="0" fontId="12" fillId="0" borderId="0" xfId="1" applyFont="1"/>
    <xf numFmtId="165" fontId="12" fillId="0" borderId="0" xfId="1" applyNumberFormat="1" applyFont="1"/>
    <xf numFmtId="0" fontId="1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16" fillId="0" borderId="0" xfId="1" applyFont="1" applyAlignment="1">
      <alignment vertical="center"/>
    </xf>
    <xf numFmtId="165" fontId="16" fillId="0" borderId="0" xfId="1" applyNumberFormat="1" applyFont="1" applyAlignment="1">
      <alignment vertical="center"/>
    </xf>
    <xf numFmtId="0" fontId="16" fillId="2" borderId="39" xfId="1" applyFont="1" applyFill="1" applyBorder="1" applyAlignment="1">
      <alignment horizontal="center" vertical="center"/>
    </xf>
    <xf numFmtId="165" fontId="16" fillId="2" borderId="39" xfId="1" applyNumberFormat="1" applyFont="1" applyFill="1" applyBorder="1" applyAlignment="1">
      <alignment horizontal="center" vertical="center"/>
    </xf>
    <xf numFmtId="0" fontId="16" fillId="2" borderId="40" xfId="1" applyFont="1" applyFill="1" applyBorder="1" applyAlignment="1">
      <alignment horizontal="center" vertical="center"/>
    </xf>
    <xf numFmtId="165" fontId="16" fillId="2" borderId="40" xfId="1" applyNumberFormat="1" applyFont="1" applyFill="1" applyBorder="1" applyAlignment="1">
      <alignment horizontal="center" vertical="center"/>
    </xf>
    <xf numFmtId="0" fontId="16" fillId="2" borderId="38" xfId="1" applyFont="1" applyFill="1" applyBorder="1" applyAlignment="1">
      <alignment horizontal="center" vertical="center"/>
    </xf>
    <xf numFmtId="165" fontId="16" fillId="2" borderId="38" xfId="1" applyNumberFormat="1" applyFont="1" applyFill="1" applyBorder="1" applyAlignment="1">
      <alignment horizontal="center" vertical="center"/>
    </xf>
    <xf numFmtId="0" fontId="16" fillId="2" borderId="41" xfId="1" applyFont="1" applyFill="1" applyBorder="1" applyAlignment="1">
      <alignment horizontal="center" vertical="center"/>
    </xf>
    <xf numFmtId="165" fontId="16" fillId="0" borderId="0" xfId="1" applyNumberFormat="1" applyFont="1" applyFill="1" applyAlignment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9" fillId="0" borderId="0" xfId="0" applyNumberFormat="1" applyFont="1" applyBorder="1" applyAlignment="1" applyProtection="1">
      <alignment horizontal="center" vertical="center"/>
    </xf>
    <xf numFmtId="165" fontId="16" fillId="5" borderId="28" xfId="1" applyNumberFormat="1" applyFont="1" applyFill="1" applyBorder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1" fontId="17" fillId="4" borderId="29" xfId="1" applyNumberFormat="1" applyFont="1" applyFill="1" applyBorder="1" applyAlignment="1">
      <alignment horizontal="right" vertical="center"/>
    </xf>
    <xf numFmtId="0" fontId="16" fillId="0" borderId="0" xfId="1" applyFont="1" applyAlignment="1">
      <alignment horizontal="right" vertical="center"/>
    </xf>
    <xf numFmtId="0" fontId="16" fillId="5" borderId="43" xfId="1" applyFont="1" applyFill="1" applyBorder="1" applyAlignment="1">
      <alignment horizontal="center" vertical="center"/>
    </xf>
    <xf numFmtId="0" fontId="14" fillId="0" borderId="0" xfId="0" applyFont="1" applyAlignment="1" applyProtection="1"/>
    <xf numFmtId="0" fontId="14" fillId="0" borderId="0" xfId="0" applyFont="1" applyAlignment="1"/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49" fontId="3" fillId="0" borderId="16" xfId="0" applyNumberFormat="1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4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</xf>
    <xf numFmtId="49" fontId="3" fillId="0" borderId="0" xfId="0" applyNumberFormat="1" applyFont="1" applyBorder="1" applyAlignment="1" applyProtection="1">
      <alignment vertical="center"/>
    </xf>
    <xf numFmtId="14" fontId="3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14" fontId="5" fillId="0" borderId="0" xfId="0" applyNumberFormat="1" applyFont="1" applyBorder="1" applyAlignment="1" applyProtection="1">
      <alignment horizontal="left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1" fillId="0" borderId="0" xfId="9" applyBorder="1"/>
    <xf numFmtId="0" fontId="11" fillId="0" borderId="0" xfId="9" applyFont="1" applyBorder="1" applyAlignment="1">
      <alignment horizontal="center" vertical="center"/>
    </xf>
    <xf numFmtId="0" fontId="21" fillId="0" borderId="0" xfId="9" applyFont="1" applyBorder="1" applyAlignment="1">
      <alignment horizontal="left" vertical="center"/>
    </xf>
    <xf numFmtId="0" fontId="11" fillId="0" borderId="0" xfId="9" applyFont="1" applyBorder="1"/>
    <xf numFmtId="0" fontId="21" fillId="0" borderId="0" xfId="9" applyFont="1" applyBorder="1" applyAlignment="1">
      <alignment horizontal="right" vertical="center"/>
    </xf>
    <xf numFmtId="0" fontId="11" fillId="0" borderId="0" xfId="9" applyFont="1" applyBorder="1" applyAlignment="1">
      <alignment horizontal="left"/>
    </xf>
    <xf numFmtId="0" fontId="11" fillId="0" borderId="0" xfId="9" applyBorder="1" applyAlignment="1">
      <alignment vertical="center"/>
    </xf>
    <xf numFmtId="0" fontId="11" fillId="0" borderId="0" xfId="9" applyFont="1" applyBorder="1" applyAlignment="1">
      <alignment vertical="center"/>
    </xf>
    <xf numFmtId="0" fontId="3" fillId="0" borderId="0" xfId="9" applyFont="1" applyBorder="1" applyAlignment="1" applyProtection="1">
      <alignment vertical="center"/>
      <protection locked="0"/>
    </xf>
    <xf numFmtId="0" fontId="11" fillId="0" borderId="0" xfId="9" applyBorder="1" applyAlignment="1" applyProtection="1">
      <alignment horizontal="left" vertical="center"/>
    </xf>
    <xf numFmtId="0" fontId="11" fillId="0" borderId="0" xfId="9" applyFont="1" applyBorder="1" applyAlignment="1" applyProtection="1">
      <alignment horizontal="left" vertical="center"/>
    </xf>
    <xf numFmtId="0" fontId="11" fillId="0" borderId="0" xfId="9" applyFont="1" applyBorder="1" applyAlignment="1" applyProtection="1">
      <alignment horizontal="center" vertical="center"/>
    </xf>
    <xf numFmtId="0" fontId="3" fillId="0" borderId="0" xfId="9" applyFont="1" applyBorder="1" applyAlignment="1" applyProtection="1">
      <alignment horizontal="left" vertical="center"/>
    </xf>
    <xf numFmtId="0" fontId="11" fillId="0" borderId="0" xfId="9" applyBorder="1" applyAlignment="1" applyProtection="1">
      <alignment vertical="center"/>
    </xf>
    <xf numFmtId="0" fontId="11" fillId="0" borderId="0" xfId="9" applyFont="1" applyBorder="1" applyAlignment="1" applyProtection="1">
      <alignment vertical="center"/>
    </xf>
    <xf numFmtId="0" fontId="12" fillId="0" borderId="0" xfId="9" applyFont="1" applyBorder="1" applyAlignment="1" applyProtection="1">
      <alignment vertical="center"/>
    </xf>
    <xf numFmtId="0" fontId="18" fillId="0" borderId="45" xfId="9" applyFont="1" applyBorder="1" applyAlignment="1" applyProtection="1">
      <alignment horizontal="left" vertical="center"/>
      <protection locked="0"/>
    </xf>
    <xf numFmtId="0" fontId="11" fillId="0" borderId="0" xfId="9" applyFont="1" applyBorder="1" applyAlignment="1">
      <alignment horizontal="left" vertical="center"/>
    </xf>
    <xf numFmtId="0" fontId="11" fillId="0" borderId="0" xfId="9" applyBorder="1" applyAlignment="1" applyProtection="1">
      <alignment vertical="center"/>
      <protection locked="0"/>
    </xf>
    <xf numFmtId="0" fontId="11" fillId="0" borderId="0" xfId="9" applyFont="1" applyBorder="1" applyAlignment="1" applyProtection="1">
      <alignment vertical="center"/>
      <protection locked="0"/>
    </xf>
    <xf numFmtId="0" fontId="11" fillId="0" borderId="0" xfId="9" applyFont="1" applyBorder="1" applyAlignment="1" applyProtection="1">
      <alignment horizontal="left" vertical="center"/>
      <protection locked="0"/>
    </xf>
    <xf numFmtId="0" fontId="11" fillId="0" borderId="0" xfId="9" applyBorder="1" applyAlignment="1">
      <alignment horizontal="left" vertical="center"/>
    </xf>
    <xf numFmtId="0" fontId="11" fillId="0" borderId="0" xfId="9" applyBorder="1" applyProtection="1"/>
    <xf numFmtId="0" fontId="11" fillId="0" borderId="0" xfId="9" applyBorder="1" applyAlignment="1" applyProtection="1"/>
    <xf numFmtId="0" fontId="11" fillId="0" borderId="0" xfId="9" applyFont="1" applyBorder="1" applyAlignment="1" applyProtection="1"/>
    <xf numFmtId="0" fontId="11" fillId="0" borderId="0" xfId="9" applyFont="1" applyBorder="1" applyAlignment="1" applyProtection="1">
      <alignment horizontal="left"/>
    </xf>
    <xf numFmtId="0" fontId="11" fillId="0" borderId="0" xfId="9" applyFont="1" applyBorder="1" applyProtection="1"/>
    <xf numFmtId="0" fontId="19" fillId="0" borderId="0" xfId="9" applyFont="1" applyBorder="1" applyAlignment="1" applyProtection="1">
      <alignment vertical="center"/>
    </xf>
    <xf numFmtId="0" fontId="19" fillId="0" borderId="0" xfId="9" applyFont="1" applyBorder="1" applyAlignment="1" applyProtection="1">
      <alignment horizontal="left" vertical="center"/>
    </xf>
    <xf numFmtId="0" fontId="18" fillId="0" borderId="0" xfId="9" applyFont="1" applyBorder="1"/>
    <xf numFmtId="0" fontId="11" fillId="0" borderId="0" xfId="9" applyBorder="1" applyAlignment="1"/>
    <xf numFmtId="0" fontId="3" fillId="0" borderId="0" xfId="9" applyFont="1" applyBorder="1" applyAlignment="1">
      <alignment horizontal="left"/>
    </xf>
    <xf numFmtId="0" fontId="2" fillId="0" borderId="0" xfId="0" applyFon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6" fillId="2" borderId="48" xfId="1" applyFont="1" applyFill="1" applyBorder="1" applyAlignment="1">
      <alignment horizontal="center" vertical="center"/>
    </xf>
    <xf numFmtId="165" fontId="16" fillId="2" borderId="41" xfId="1" applyNumberFormat="1" applyFont="1" applyFill="1" applyBorder="1" applyAlignment="1">
      <alignment horizontal="center" vertical="center"/>
    </xf>
    <xf numFmtId="0" fontId="11" fillId="2" borderId="43" xfId="1" applyFont="1" applyFill="1" applyBorder="1" applyAlignment="1">
      <alignment horizontal="center" vertical="center"/>
    </xf>
    <xf numFmtId="0" fontId="11" fillId="2" borderId="39" xfId="1" applyFont="1" applyFill="1" applyBorder="1" applyAlignment="1">
      <alignment horizontal="center" vertical="center"/>
    </xf>
    <xf numFmtId="0" fontId="11" fillId="2" borderId="41" xfId="1" applyFont="1" applyFill="1" applyBorder="1" applyAlignment="1">
      <alignment horizontal="center" vertical="center"/>
    </xf>
    <xf numFmtId="0" fontId="17" fillId="4" borderId="29" xfId="1" applyFont="1" applyFill="1" applyBorder="1" applyAlignment="1">
      <alignment vertical="center"/>
    </xf>
    <xf numFmtId="165" fontId="16" fillId="6" borderId="28" xfId="1" applyNumberFormat="1" applyFont="1" applyFill="1" applyBorder="1" applyAlignment="1">
      <alignment horizontal="center" vertical="center"/>
    </xf>
    <xf numFmtId="165" fontId="16" fillId="7" borderId="28" xfId="1" applyNumberFormat="1" applyFont="1" applyFill="1" applyBorder="1" applyAlignment="1">
      <alignment horizontal="center" vertical="center"/>
    </xf>
    <xf numFmtId="0" fontId="12" fillId="0" borderId="0" xfId="5" applyFont="1" applyAlignment="1">
      <alignment horizontal="center"/>
    </xf>
    <xf numFmtId="165" fontId="16" fillId="0" borderId="0" xfId="1" applyNumberFormat="1" applyFont="1" applyFill="1" applyBorder="1" applyAlignment="1">
      <alignment horizontal="center" vertical="center"/>
    </xf>
    <xf numFmtId="165" fontId="12" fillId="0" borderId="0" xfId="5" applyNumberFormat="1" applyFont="1" applyBorder="1" applyAlignment="1">
      <alignment horizontal="center"/>
    </xf>
    <xf numFmtId="165" fontId="12" fillId="0" borderId="0" xfId="1" applyNumberFormat="1" applyFont="1" applyBorder="1" applyAlignment="1">
      <alignment horizontal="center"/>
    </xf>
    <xf numFmtId="165" fontId="12" fillId="5" borderId="28" xfId="5" applyNumberFormat="1" applyFont="1" applyFill="1" applyBorder="1" applyAlignment="1">
      <alignment horizontal="center"/>
    </xf>
    <xf numFmtId="165" fontId="12" fillId="6" borderId="28" xfId="5" applyNumberFormat="1" applyFont="1" applyFill="1" applyBorder="1" applyAlignment="1">
      <alignment horizontal="center"/>
    </xf>
    <xf numFmtId="165" fontId="12" fillId="7" borderId="28" xfId="5" applyNumberFormat="1" applyFont="1" applyFill="1" applyBorder="1" applyAlignment="1">
      <alignment horizontal="center"/>
    </xf>
    <xf numFmtId="0" fontId="11" fillId="2" borderId="40" xfId="1" applyFont="1" applyFill="1" applyBorder="1" applyAlignment="1">
      <alignment horizontal="center" vertical="center"/>
    </xf>
    <xf numFmtId="0" fontId="12" fillId="7" borderId="28" xfId="5" applyFont="1" applyFill="1" applyBorder="1" applyAlignment="1">
      <alignment horizontal="center"/>
    </xf>
    <xf numFmtId="1" fontId="12" fillId="6" borderId="28" xfId="5" applyNumberFormat="1" applyFont="1" applyFill="1" applyBorder="1" applyAlignment="1">
      <alignment horizontal="center"/>
    </xf>
    <xf numFmtId="165" fontId="12" fillId="0" borderId="0" xfId="1" applyNumberFormat="1" applyFont="1" applyFill="1" applyBorder="1" applyAlignment="1">
      <alignment horizontal="center"/>
    </xf>
    <xf numFmtId="0" fontId="0" fillId="0" borderId="16" xfId="0" applyFont="1" applyBorder="1" applyAlignment="1" applyProtection="1">
      <alignment horizontal="left"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2" fillId="0" borderId="3" xfId="0" applyNumberFormat="1" applyFont="1" applyBorder="1" applyAlignment="1" applyProtection="1">
      <alignment horizontal="center" vertical="center"/>
    </xf>
    <xf numFmtId="164" fontId="2" fillId="0" borderId="4" xfId="0" applyNumberFormat="1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left" vertical="center"/>
    </xf>
    <xf numFmtId="165" fontId="3" fillId="0" borderId="11" xfId="0" applyNumberFormat="1" applyFont="1" applyBorder="1" applyAlignment="1" applyProtection="1">
      <alignment horizontal="center" vertical="center"/>
    </xf>
    <xf numFmtId="165" fontId="3" fillId="0" borderId="13" xfId="0" applyNumberFormat="1" applyFont="1" applyBorder="1" applyAlignment="1" applyProtection="1">
      <alignment horizontal="center" vertical="center"/>
    </xf>
    <xf numFmtId="165" fontId="3" fillId="0" borderId="12" xfId="0" applyNumberFormat="1" applyFont="1" applyBorder="1" applyAlignment="1" applyProtection="1">
      <alignment horizontal="center" vertical="center"/>
    </xf>
    <xf numFmtId="49" fontId="3" fillId="0" borderId="26" xfId="0" applyNumberFormat="1" applyFont="1" applyBorder="1" applyAlignment="1" applyProtection="1">
      <alignment horizontal="left" vertical="center"/>
      <protection locked="0"/>
    </xf>
    <xf numFmtId="49" fontId="3" fillId="0" borderId="24" xfId="0" applyNumberFormat="1" applyFont="1" applyBorder="1" applyAlignment="1" applyProtection="1">
      <alignment horizontal="left" vertical="center"/>
      <protection locked="0"/>
    </xf>
    <xf numFmtId="49" fontId="3" fillId="0" borderId="26" xfId="0" applyNumberFormat="1" applyFont="1" applyBorder="1" applyAlignment="1" applyProtection="1">
      <alignment horizontal="center" vertical="center"/>
      <protection locked="0"/>
    </xf>
    <xf numFmtId="49" fontId="3" fillId="0" borderId="24" xfId="0" applyNumberFormat="1" applyFont="1" applyBorder="1" applyAlignment="1" applyProtection="1">
      <alignment horizontal="center" vertical="center"/>
      <protection locked="0"/>
    </xf>
    <xf numFmtId="49" fontId="3" fillId="0" borderId="25" xfId="0" applyNumberFormat="1" applyFont="1" applyBorder="1" applyAlignment="1" applyProtection="1">
      <alignment horizontal="center" vertical="center"/>
      <protection locked="0"/>
    </xf>
    <xf numFmtId="165" fontId="3" fillId="0" borderId="44" xfId="0" applyNumberFormat="1" applyFont="1" applyBorder="1" applyAlignment="1" applyProtection="1">
      <alignment horizontal="center" vertical="center"/>
    </xf>
    <xf numFmtId="165" fontId="3" fillId="0" borderId="24" xfId="0" applyNumberFormat="1" applyFont="1" applyBorder="1" applyAlignment="1" applyProtection="1">
      <alignment horizontal="center" vertical="center"/>
    </xf>
    <xf numFmtId="165" fontId="3" fillId="0" borderId="25" xfId="0" applyNumberFormat="1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22" xfId="0" applyNumberFormat="1" applyFont="1" applyBorder="1" applyAlignment="1" applyProtection="1">
      <alignment horizontal="center" vertical="center"/>
      <protection locked="0"/>
    </xf>
    <xf numFmtId="165" fontId="3" fillId="0" borderId="19" xfId="0" applyNumberFormat="1" applyFont="1" applyBorder="1" applyAlignment="1" applyProtection="1">
      <alignment horizontal="center" vertical="center"/>
    </xf>
    <xf numFmtId="165" fontId="3" fillId="0" borderId="17" xfId="0" applyNumberFormat="1" applyFont="1" applyBorder="1" applyAlignment="1" applyProtection="1">
      <alignment horizontal="center" vertical="center"/>
    </xf>
    <xf numFmtId="165" fontId="3" fillId="0" borderId="18" xfId="0" applyNumberFormat="1" applyFont="1" applyBorder="1" applyAlignment="1" applyProtection="1">
      <alignment horizontal="center" vertical="center"/>
    </xf>
    <xf numFmtId="165" fontId="26" fillId="0" borderId="19" xfId="0" applyNumberFormat="1" applyFont="1" applyBorder="1" applyAlignment="1" applyProtection="1">
      <alignment horizontal="center" vertical="center"/>
    </xf>
    <xf numFmtId="165" fontId="26" fillId="0" borderId="17" xfId="0" applyNumberFormat="1" applyFont="1" applyBorder="1" applyAlignment="1" applyProtection="1">
      <alignment horizontal="center" vertical="center"/>
    </xf>
    <xf numFmtId="165" fontId="26" fillId="0" borderId="30" xfId="0" applyNumberFormat="1" applyFont="1" applyBorder="1" applyAlignment="1" applyProtection="1">
      <alignment horizontal="center" vertical="center"/>
    </xf>
    <xf numFmtId="165" fontId="26" fillId="0" borderId="34" xfId="0" applyNumberFormat="1" applyFont="1" applyBorder="1" applyAlignment="1" applyProtection="1">
      <alignment horizontal="center" vertical="center"/>
    </xf>
    <xf numFmtId="165" fontId="26" fillId="0" borderId="0" xfId="0" applyNumberFormat="1" applyFont="1" applyBorder="1" applyAlignment="1" applyProtection="1">
      <alignment horizontal="center" vertical="center"/>
    </xf>
    <xf numFmtId="165" fontId="26" fillId="0" borderId="31" xfId="0" applyNumberFormat="1" applyFont="1" applyBorder="1" applyAlignment="1" applyProtection="1">
      <alignment horizontal="center" vertical="center"/>
    </xf>
    <xf numFmtId="165" fontId="26" fillId="0" borderId="36" xfId="0" applyNumberFormat="1" applyFont="1" applyBorder="1" applyAlignment="1" applyProtection="1">
      <alignment horizontal="center" vertical="center"/>
    </xf>
    <xf numFmtId="165" fontId="26" fillId="0" borderId="1" xfId="0" applyNumberFormat="1" applyFont="1" applyBorder="1" applyAlignment="1" applyProtection="1">
      <alignment horizontal="center" vertical="center"/>
    </xf>
    <xf numFmtId="165" fontId="26" fillId="0" borderId="32" xfId="0" applyNumberFormat="1" applyFont="1" applyBorder="1" applyAlignment="1" applyProtection="1">
      <alignment horizontal="center" vertical="center"/>
    </xf>
    <xf numFmtId="49" fontId="3" fillId="0" borderId="15" xfId="0" applyNumberFormat="1" applyFont="1" applyBorder="1" applyAlignment="1" applyProtection="1">
      <alignment horizontal="left" vertical="center"/>
      <protection locked="0"/>
    </xf>
    <xf numFmtId="49" fontId="3" fillId="0" borderId="13" xfId="0" applyNumberFormat="1" applyFont="1" applyBorder="1" applyAlignment="1" applyProtection="1">
      <alignment horizontal="left" vertical="center"/>
      <protection locked="0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49" fontId="3" fillId="0" borderId="0" xfId="0" applyNumberFormat="1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left" vertical="center"/>
    </xf>
    <xf numFmtId="49" fontId="5" fillId="0" borderId="16" xfId="0" applyNumberFormat="1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165" fontId="3" fillId="0" borderId="14" xfId="0" applyNumberFormat="1" applyFont="1" applyBorder="1" applyAlignment="1" applyProtection="1">
      <alignment horizontal="center" vertical="center"/>
    </xf>
    <xf numFmtId="165" fontId="3" fillId="0" borderId="27" xfId="0" applyNumberFormat="1" applyFont="1" applyBorder="1" applyAlignment="1" applyProtection="1">
      <alignment horizontal="center" vertical="center"/>
    </xf>
    <xf numFmtId="14" fontId="5" fillId="0" borderId="16" xfId="0" applyNumberFormat="1" applyFont="1" applyBorder="1" applyAlignment="1" applyProtection="1">
      <alignment horizontal="left" vertical="center"/>
      <protection locked="0"/>
    </xf>
    <xf numFmtId="165" fontId="3" fillId="0" borderId="30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14" fontId="19" fillId="0" borderId="26" xfId="9" applyNumberFormat="1" applyFont="1" applyBorder="1" applyAlignment="1" applyProtection="1">
      <alignment horizontal="left" vertical="center" wrapText="1"/>
    </xf>
    <xf numFmtId="14" fontId="19" fillId="0" borderId="24" xfId="9" applyNumberFormat="1" applyFont="1" applyBorder="1" applyAlignment="1" applyProtection="1">
      <alignment horizontal="left" vertical="center" wrapText="1"/>
    </xf>
    <xf numFmtId="14" fontId="19" fillId="0" borderId="25" xfId="9" applyNumberFormat="1" applyFont="1" applyBorder="1" applyAlignment="1" applyProtection="1">
      <alignment horizontal="left" vertical="center" wrapText="1"/>
    </xf>
    <xf numFmtId="14" fontId="18" fillId="0" borderId="44" xfId="9" applyNumberFormat="1" applyFont="1" applyBorder="1" applyAlignment="1" applyProtection="1">
      <alignment horizontal="left" vertical="center" wrapText="1"/>
      <protection locked="0"/>
    </xf>
    <xf numFmtId="14" fontId="18" fillId="0" borderId="24" xfId="9" applyNumberFormat="1" applyFont="1" applyBorder="1" applyAlignment="1" applyProtection="1">
      <alignment horizontal="left" vertical="center" wrapText="1"/>
      <protection locked="0"/>
    </xf>
    <xf numFmtId="14" fontId="18" fillId="0" borderId="27" xfId="9" applyNumberFormat="1" applyFont="1" applyBorder="1" applyAlignment="1" applyProtection="1">
      <alignment horizontal="left" vertical="center" wrapText="1"/>
      <protection locked="0"/>
    </xf>
    <xf numFmtId="0" fontId="18" fillId="0" borderId="47" xfId="9" applyFont="1" applyBorder="1" applyAlignment="1" applyProtection="1">
      <alignment horizontal="left" vertical="center"/>
      <protection locked="0"/>
    </xf>
    <xf numFmtId="0" fontId="18" fillId="0" borderId="8" xfId="9" applyFont="1" applyBorder="1" applyAlignment="1" applyProtection="1">
      <alignment horizontal="left" vertical="center"/>
      <protection locked="0"/>
    </xf>
    <xf numFmtId="0" fontId="18" fillId="0" borderId="10" xfId="9" applyFont="1" applyBorder="1" applyAlignment="1" applyProtection="1">
      <alignment horizontal="left" vertical="center"/>
      <protection locked="0"/>
    </xf>
    <xf numFmtId="0" fontId="19" fillId="0" borderId="15" xfId="9" applyFont="1" applyBorder="1" applyAlignment="1" applyProtection="1">
      <alignment horizontal="left" vertical="center"/>
    </xf>
    <xf numFmtId="0" fontId="19" fillId="0" borderId="13" xfId="9" applyFont="1" applyBorder="1" applyAlignment="1" applyProtection="1">
      <alignment horizontal="left" vertical="center"/>
    </xf>
    <xf numFmtId="0" fontId="19" fillId="0" borderId="12" xfId="9" applyFont="1" applyBorder="1" applyAlignment="1" applyProtection="1">
      <alignment horizontal="left" vertical="center"/>
    </xf>
    <xf numFmtId="0" fontId="18" fillId="0" borderId="11" xfId="9" applyFont="1" applyBorder="1" applyAlignment="1" applyProtection="1">
      <alignment horizontal="left" vertical="center"/>
      <protection locked="0"/>
    </xf>
    <xf numFmtId="0" fontId="18" fillId="0" borderId="13" xfId="9" applyFont="1" applyBorder="1" applyAlignment="1" applyProtection="1">
      <alignment horizontal="left" vertical="center"/>
      <protection locked="0"/>
    </xf>
    <xf numFmtId="0" fontId="18" fillId="0" borderId="14" xfId="9" applyFont="1" applyBorder="1" applyAlignment="1" applyProtection="1">
      <alignment horizontal="left" vertical="center"/>
      <protection locked="0"/>
    </xf>
    <xf numFmtId="0" fontId="4" fillId="0" borderId="7" xfId="9" applyFont="1" applyBorder="1" applyAlignment="1" applyProtection="1">
      <alignment horizontal="center" vertical="center"/>
    </xf>
    <xf numFmtId="0" fontId="4" fillId="0" borderId="9" xfId="9" applyFont="1" applyBorder="1" applyAlignment="1" applyProtection="1">
      <alignment horizontal="center" vertical="center"/>
    </xf>
    <xf numFmtId="0" fontId="18" fillId="0" borderId="47" xfId="9" applyFont="1" applyBorder="1" applyAlignment="1" applyProtection="1">
      <alignment horizontal="left" vertical="center"/>
    </xf>
    <xf numFmtId="0" fontId="18" fillId="0" borderId="8" xfId="9" applyFont="1" applyBorder="1" applyAlignment="1" applyProtection="1">
      <alignment horizontal="left" vertical="center"/>
    </xf>
    <xf numFmtId="0" fontId="18" fillId="0" borderId="9" xfId="9" applyFont="1" applyBorder="1" applyAlignment="1" applyProtection="1">
      <alignment horizontal="left" vertical="center"/>
    </xf>
    <xf numFmtId="0" fontId="3" fillId="0" borderId="0" xfId="9" applyFont="1" applyBorder="1" applyAlignment="1">
      <alignment horizontal="left"/>
    </xf>
    <xf numFmtId="9" fontId="19" fillId="0" borderId="46" xfId="2" applyFont="1" applyBorder="1" applyAlignment="1" applyProtection="1">
      <alignment horizontal="left" vertical="center"/>
    </xf>
    <xf numFmtId="9" fontId="19" fillId="0" borderId="21" xfId="2" applyFont="1" applyBorder="1" applyAlignment="1" applyProtection="1">
      <alignment horizontal="left" vertical="center"/>
    </xf>
    <xf numFmtId="9" fontId="19" fillId="0" borderId="20" xfId="2" applyFont="1" applyBorder="1" applyAlignment="1" applyProtection="1">
      <alignment horizontal="left" vertical="center"/>
    </xf>
    <xf numFmtId="0" fontId="11" fillId="0" borderId="13" xfId="9" applyBorder="1" applyAlignment="1" applyProtection="1">
      <alignment horizontal="left"/>
      <protection locked="0"/>
    </xf>
    <xf numFmtId="0" fontId="18" fillId="0" borderId="12" xfId="9" applyFont="1" applyBorder="1" applyAlignment="1" applyProtection="1">
      <alignment horizontal="left" vertical="center"/>
      <protection locked="0"/>
    </xf>
    <xf numFmtId="0" fontId="19" fillId="0" borderId="23" xfId="9" applyFont="1" applyBorder="1" applyAlignment="1" applyProtection="1">
      <alignment horizontal="left" vertical="center"/>
    </xf>
    <xf numFmtId="0" fontId="19" fillId="0" borderId="16" xfId="9" applyFont="1" applyBorder="1" applyAlignment="1" applyProtection="1">
      <alignment horizontal="left" vertical="center"/>
    </xf>
    <xf numFmtId="0" fontId="19" fillId="0" borderId="22" xfId="9" applyFont="1" applyBorder="1" applyAlignment="1" applyProtection="1">
      <alignment horizontal="left" vertical="center"/>
    </xf>
    <xf numFmtId="0" fontId="3" fillId="0" borderId="16" xfId="9" applyFont="1" applyBorder="1" applyAlignment="1" applyProtection="1">
      <alignment horizontal="left"/>
      <protection locked="0"/>
    </xf>
    <xf numFmtId="0" fontId="18" fillId="0" borderId="16" xfId="9" applyFont="1" applyBorder="1" applyAlignment="1" applyProtection="1">
      <alignment horizontal="left"/>
      <protection locked="0"/>
    </xf>
    <xf numFmtId="0" fontId="18" fillId="0" borderId="13" xfId="9" applyFont="1" applyBorder="1" applyAlignment="1" applyProtection="1">
      <alignment horizontal="left"/>
      <protection locked="0"/>
    </xf>
    <xf numFmtId="0" fontId="3" fillId="0" borderId="13" xfId="9" applyFont="1" applyBorder="1" applyAlignment="1" applyProtection="1">
      <alignment horizontal="left" vertical="center"/>
      <protection locked="0"/>
    </xf>
    <xf numFmtId="0" fontId="3" fillId="0" borderId="16" xfId="9" applyFont="1" applyBorder="1" applyAlignment="1" applyProtection="1">
      <alignment horizontal="left" vertical="center"/>
      <protection locked="0"/>
    </xf>
    <xf numFmtId="165" fontId="16" fillId="3" borderId="30" xfId="1" applyNumberFormat="1" applyFont="1" applyFill="1" applyBorder="1" applyAlignment="1">
      <alignment horizontal="center" vertical="center"/>
    </xf>
    <xf numFmtId="165" fontId="16" fillId="3" borderId="31" xfId="1" applyNumberFormat="1" applyFont="1" applyFill="1" applyBorder="1" applyAlignment="1">
      <alignment horizontal="center" vertical="center"/>
    </xf>
    <xf numFmtId="165" fontId="16" fillId="3" borderId="32" xfId="1" applyNumberFormat="1" applyFont="1" applyFill="1" applyBorder="1" applyAlignment="1">
      <alignment horizontal="center" vertical="center"/>
    </xf>
    <xf numFmtId="165" fontId="16" fillId="3" borderId="43" xfId="1" applyNumberFormat="1" applyFont="1" applyFill="1" applyBorder="1" applyAlignment="1">
      <alignment horizontal="center" vertical="center"/>
    </xf>
    <xf numFmtId="165" fontId="16" fillId="3" borderId="48" xfId="1" applyNumberFormat="1" applyFont="1" applyFill="1" applyBorder="1" applyAlignment="1">
      <alignment horizontal="center" vertical="center"/>
    </xf>
    <xf numFmtId="165" fontId="16" fillId="3" borderId="42" xfId="1" applyNumberFormat="1" applyFont="1" applyFill="1" applyBorder="1" applyAlignment="1">
      <alignment horizontal="center" vertical="center"/>
    </xf>
    <xf numFmtId="165" fontId="16" fillId="5" borderId="16" xfId="1" applyNumberFormat="1" applyFont="1" applyFill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1" fontId="27" fillId="0" borderId="3" xfId="0" applyNumberFormat="1" applyFont="1" applyBorder="1" applyAlignment="1" applyProtection="1">
      <alignment horizontal="center" vertical="center"/>
    </xf>
    <xf numFmtId="1" fontId="28" fillId="0" borderId="4" xfId="0" applyNumberFormat="1" applyFont="1" applyBorder="1" applyAlignment="1" applyProtection="1">
      <alignment vertical="center"/>
    </xf>
    <xf numFmtId="1" fontId="27" fillId="0" borderId="5" xfId="0" applyNumberFormat="1" applyFont="1" applyBorder="1" applyAlignment="1" applyProtection="1">
      <alignment horizontal="center" vertical="center"/>
    </xf>
    <xf numFmtId="1" fontId="27" fillId="0" borderId="4" xfId="0" applyNumberFormat="1" applyFont="1" applyBorder="1" applyAlignment="1" applyProtection="1">
      <alignment horizontal="center" vertical="center"/>
    </xf>
    <xf numFmtId="1" fontId="27" fillId="0" borderId="6" xfId="0" applyNumberFormat="1" applyFont="1" applyBorder="1" applyAlignment="1" applyProtection="1">
      <alignment horizontal="center" vertical="center"/>
    </xf>
    <xf numFmtId="1" fontId="3" fillId="0" borderId="16" xfId="0" applyNumberFormat="1" applyFont="1" applyBorder="1" applyAlignment="1" applyProtection="1">
      <alignment horizontal="center" vertical="center"/>
      <protection locked="0"/>
    </xf>
    <xf numFmtId="1" fontId="3" fillId="0" borderId="22" xfId="0" applyNumberFormat="1" applyFont="1" applyBorder="1" applyAlignment="1" applyProtection="1">
      <alignment horizontal="center" vertical="center"/>
      <protection locked="0"/>
    </xf>
    <xf numFmtId="1" fontId="3" fillId="0" borderId="34" xfId="0" applyNumberFormat="1" applyFont="1" applyBorder="1" applyAlignment="1" applyProtection="1">
      <alignment horizontal="center" vertical="center"/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1" fontId="3" fillId="0" borderId="35" xfId="0" applyNumberFormat="1" applyFont="1" applyBorder="1" applyAlignment="1" applyProtection="1">
      <alignment horizontal="center" vertical="center"/>
      <protection locked="0"/>
    </xf>
    <xf numFmtId="1" fontId="2" fillId="0" borderId="34" xfId="0" applyNumberFormat="1" applyFont="1" applyBorder="1" applyAlignment="1" applyProtection="1">
      <alignment horizontal="center" vertical="center"/>
    </xf>
    <xf numFmtId="1" fontId="2" fillId="0" borderId="0" xfId="0" applyNumberFormat="1" applyFont="1" applyBorder="1" applyAlignment="1" applyProtection="1">
      <alignment horizontal="center" vertical="center"/>
    </xf>
    <xf numFmtId="1" fontId="2" fillId="0" borderId="35" xfId="0" applyNumberFormat="1" applyFont="1" applyBorder="1" applyAlignment="1" applyProtection="1">
      <alignment horizontal="center" vertical="center"/>
    </xf>
    <xf numFmtId="1" fontId="3" fillId="0" borderId="13" xfId="0" applyNumberFormat="1" applyFont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1" fontId="3" fillId="0" borderId="11" xfId="0" applyNumberFormat="1" applyFont="1" applyBorder="1" applyAlignment="1" applyProtection="1">
      <alignment horizontal="center" vertical="center"/>
      <protection locked="0"/>
    </xf>
    <xf numFmtId="1" fontId="2" fillId="0" borderId="11" xfId="0" applyNumberFormat="1" applyFont="1" applyBorder="1" applyAlignment="1" applyProtection="1">
      <alignment horizontal="center" vertical="center"/>
    </xf>
    <xf numFmtId="1" fontId="2" fillId="0" borderId="13" xfId="0" applyNumberFormat="1" applyFont="1" applyBorder="1" applyAlignment="1" applyProtection="1">
      <alignment horizontal="center" vertical="center"/>
    </xf>
    <xf numFmtId="1" fontId="2" fillId="0" borderId="12" xfId="0" applyNumberFormat="1" applyFont="1" applyBorder="1" applyAlignment="1" applyProtection="1">
      <alignment horizontal="center" vertical="center"/>
    </xf>
    <xf numFmtId="1" fontId="3" fillId="0" borderId="23" xfId="0" applyNumberFormat="1" applyFont="1" applyBorder="1" applyAlignment="1" applyProtection="1">
      <alignment horizontal="center" vertical="center"/>
      <protection locked="0"/>
    </xf>
    <xf numFmtId="1" fontId="3" fillId="0" borderId="24" xfId="0" applyNumberFormat="1" applyFont="1" applyBorder="1" applyAlignment="1" applyProtection="1">
      <alignment horizontal="center" vertical="center"/>
      <protection locked="0"/>
    </xf>
    <xf numFmtId="1" fontId="3" fillId="0" borderId="25" xfId="0" applyNumberFormat="1" applyFont="1" applyBorder="1" applyAlignment="1" applyProtection="1">
      <alignment horizontal="center" vertical="center"/>
      <protection locked="0"/>
    </xf>
    <xf numFmtId="1" fontId="3" fillId="0" borderId="36" xfId="0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37" xfId="0" applyNumberFormat="1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horizontal="left" vertical="center"/>
      <protection locked="0"/>
    </xf>
    <xf numFmtId="0" fontId="25" fillId="0" borderId="16" xfId="0" applyFont="1" applyBorder="1" applyAlignment="1" applyProtection="1">
      <alignment vertical="center"/>
      <protection locked="0"/>
    </xf>
    <xf numFmtId="0" fontId="25" fillId="0" borderId="16" xfId="0" applyFont="1" applyBorder="1" applyAlignment="1" applyProtection="1">
      <alignment horizontal="left"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</xf>
  </cellXfs>
  <cellStyles count="11">
    <cellStyle name="Euro" xfId="3"/>
    <cellStyle name="Prozent 2" xfId="4"/>
    <cellStyle name="Prozent 2 2" xfId="2"/>
    <cellStyle name="Standard" xfId="0" builtinId="0"/>
    <cellStyle name="Standard 2" xfId="1"/>
    <cellStyle name="Standard 2 2" xfId="5"/>
    <cellStyle name="Standard 3" xfId="6"/>
    <cellStyle name="Standard 3 2" xfId="7"/>
    <cellStyle name="Standard 4" xfId="8"/>
    <cellStyle name="Standard 5" xfId="10"/>
    <cellStyle name="Standard_Ausschreibung 2009 2 2" xfId="9"/>
  </cellStyles>
  <dxfs count="4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N36"/>
  <sheetViews>
    <sheetView tabSelected="1" workbookViewId="0">
      <selection activeCell="K3" sqref="K3:AG3"/>
    </sheetView>
  </sheetViews>
  <sheetFormatPr baseColWidth="10" defaultRowHeight="14.4"/>
  <cols>
    <col min="1" max="85" width="1.88671875" style="1" customWidth="1"/>
    <col min="86" max="16384" width="11.5546875" style="1"/>
  </cols>
  <sheetData>
    <row r="1" spans="1:92" ht="28.8">
      <c r="A1" s="176" t="s">
        <v>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6"/>
      <c r="BJ1" s="176"/>
      <c r="BK1" s="176"/>
      <c r="BL1" s="176"/>
      <c r="BM1" s="176"/>
      <c r="BN1" s="176"/>
      <c r="BO1" s="176"/>
      <c r="BP1" s="176"/>
      <c r="BQ1" s="176"/>
    </row>
    <row r="2" spans="1:92" ht="15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</row>
    <row r="3" spans="1:92" ht="18" customHeight="1">
      <c r="A3" s="169" t="s">
        <v>5</v>
      </c>
      <c r="B3" s="169"/>
      <c r="C3" s="169"/>
      <c r="D3" s="169"/>
      <c r="E3" s="169"/>
      <c r="F3" s="169"/>
      <c r="G3" s="169"/>
      <c r="H3" s="169"/>
      <c r="I3" s="169"/>
      <c r="J3" s="169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51"/>
      <c r="AI3" s="51"/>
      <c r="AJ3" s="52"/>
      <c r="AK3" s="169" t="s">
        <v>6</v>
      </c>
      <c r="AL3" s="169"/>
      <c r="AM3" s="169"/>
      <c r="AN3" s="169"/>
      <c r="AO3" s="169"/>
      <c r="AP3" s="169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69" t="s">
        <v>7</v>
      </c>
      <c r="BD3" s="169"/>
      <c r="BE3" s="169"/>
      <c r="BF3" s="169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</row>
    <row r="4" spans="1:92" ht="1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4"/>
      <c r="AI4" s="54"/>
      <c r="AJ4" s="55"/>
      <c r="AK4" s="53"/>
      <c r="AL4" s="53"/>
      <c r="AM4" s="53"/>
      <c r="AN4" s="53"/>
      <c r="AO4" s="53"/>
      <c r="AP4" s="53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53"/>
      <c r="BD4" s="53"/>
      <c r="BE4" s="53"/>
      <c r="BF4" s="53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</row>
    <row r="5" spans="1:92" s="4" customFormat="1" ht="18" customHeight="1" thickBot="1">
      <c r="A5" s="166" t="s">
        <v>40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03"/>
      <c r="AI5" s="103"/>
      <c r="AJ5" s="55"/>
      <c r="AK5" s="166" t="s">
        <v>40</v>
      </c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</row>
    <row r="6" spans="1:92" s="20" customFormat="1" ht="18" customHeight="1" thickBot="1">
      <c r="A6" s="168" t="s">
        <v>0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3"/>
      <c r="M6" s="168" t="s">
        <v>17</v>
      </c>
      <c r="N6" s="141"/>
      <c r="O6" s="142"/>
      <c r="P6" s="140" t="s">
        <v>1</v>
      </c>
      <c r="Q6" s="141"/>
      <c r="R6" s="142"/>
      <c r="S6" s="140" t="s">
        <v>2</v>
      </c>
      <c r="T6" s="141"/>
      <c r="U6" s="142"/>
      <c r="V6" s="140" t="s">
        <v>3</v>
      </c>
      <c r="W6" s="141"/>
      <c r="X6" s="142"/>
      <c r="Y6" s="140" t="s">
        <v>4</v>
      </c>
      <c r="Z6" s="141"/>
      <c r="AA6" s="141"/>
      <c r="AB6" s="140" t="s">
        <v>10</v>
      </c>
      <c r="AC6" s="141"/>
      <c r="AD6" s="142"/>
      <c r="AE6" s="140" t="s">
        <v>18</v>
      </c>
      <c r="AF6" s="141"/>
      <c r="AG6" s="143"/>
      <c r="AH6" s="31"/>
      <c r="AI6" s="31"/>
      <c r="AJ6" s="32"/>
      <c r="AK6" s="168" t="s">
        <v>0</v>
      </c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3"/>
      <c r="AW6" s="141" t="s">
        <v>17</v>
      </c>
      <c r="AX6" s="141"/>
      <c r="AY6" s="142"/>
      <c r="AZ6" s="140" t="s">
        <v>1</v>
      </c>
      <c r="BA6" s="141"/>
      <c r="BB6" s="142"/>
      <c r="BC6" s="140" t="s">
        <v>2</v>
      </c>
      <c r="BD6" s="141"/>
      <c r="BE6" s="142"/>
      <c r="BF6" s="140" t="s">
        <v>3</v>
      </c>
      <c r="BG6" s="141"/>
      <c r="BH6" s="142"/>
      <c r="BI6" s="140" t="s">
        <v>4</v>
      </c>
      <c r="BJ6" s="141"/>
      <c r="BK6" s="141"/>
      <c r="BL6" s="140" t="s">
        <v>10</v>
      </c>
      <c r="BM6" s="141"/>
      <c r="BN6" s="141"/>
      <c r="BO6" s="140" t="s">
        <v>18</v>
      </c>
      <c r="BP6" s="141"/>
      <c r="BQ6" s="143"/>
      <c r="BT6" s="221"/>
      <c r="BU6" s="221"/>
      <c r="BV6" s="221"/>
      <c r="BW6" s="222"/>
      <c r="BX6" s="222"/>
      <c r="BY6" s="221"/>
      <c r="BZ6" s="221"/>
      <c r="CA6" s="221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</row>
    <row r="7" spans="1:92" s="4" customFormat="1" ht="18" customHeight="1">
      <c r="A7" s="144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6"/>
      <c r="N7" s="147"/>
      <c r="O7" s="148"/>
      <c r="P7" s="228"/>
      <c r="Q7" s="228"/>
      <c r="R7" s="229"/>
      <c r="S7" s="230"/>
      <c r="T7" s="231"/>
      <c r="U7" s="232"/>
      <c r="V7" s="230"/>
      <c r="W7" s="231"/>
      <c r="X7" s="232"/>
      <c r="Y7" s="233" t="str">
        <f>IF(P7,(SUM(P7,S7)),"")</f>
        <v/>
      </c>
      <c r="Z7" s="234"/>
      <c r="AA7" s="235"/>
      <c r="AB7" s="149" t="str">
        <f>IF(P7,('Pz-Berechnung'!B2),"")</f>
        <v/>
      </c>
      <c r="AC7" s="150"/>
      <c r="AD7" s="151"/>
      <c r="AE7" s="152" t="str">
        <f>IF('Pz-Berechnung'!D5&gt;0,'Pz-Berechnung'!C16,"")</f>
        <v/>
      </c>
      <c r="AF7" s="153"/>
      <c r="AG7" s="154"/>
      <c r="AH7" s="40"/>
      <c r="AI7" s="40"/>
      <c r="AJ7" s="33"/>
      <c r="AK7" s="144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77"/>
      <c r="AX7" s="178"/>
      <c r="AY7" s="179"/>
      <c r="AZ7" s="230"/>
      <c r="BA7" s="231"/>
      <c r="BB7" s="232"/>
      <c r="BC7" s="230"/>
      <c r="BD7" s="231"/>
      <c r="BE7" s="232"/>
      <c r="BF7" s="230"/>
      <c r="BG7" s="231"/>
      <c r="BH7" s="232"/>
      <c r="BI7" s="233" t="str">
        <f>IF(AZ7,(SUM(AZ7,BC7)),"")</f>
        <v/>
      </c>
      <c r="BJ7" s="234"/>
      <c r="BK7" s="234"/>
      <c r="BL7" s="149" t="str">
        <f>IF(AZ7,('Pz-Berechnung'!B6),"")</f>
        <v/>
      </c>
      <c r="BM7" s="150"/>
      <c r="BN7" s="175"/>
      <c r="BO7" s="152" t="str">
        <f>IF('Pz-Berechnung'!D5&gt;0,'Pz-Berechnung'!C17,"")</f>
        <v/>
      </c>
      <c r="BP7" s="153"/>
      <c r="BQ7" s="154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</row>
    <row r="8" spans="1:92" s="4" customFormat="1" ht="18" customHeight="1">
      <c r="A8" s="161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3"/>
      <c r="N8" s="164"/>
      <c r="O8" s="165"/>
      <c r="P8" s="236"/>
      <c r="Q8" s="236"/>
      <c r="R8" s="237"/>
      <c r="S8" s="238"/>
      <c r="T8" s="236"/>
      <c r="U8" s="237"/>
      <c r="V8" s="238"/>
      <c r="W8" s="236"/>
      <c r="X8" s="237"/>
      <c r="Y8" s="239" t="str">
        <f t="shared" ref="Y8:Y10" si="0">IF(P8,(SUM(P8,S8)),"")</f>
        <v/>
      </c>
      <c r="Z8" s="240"/>
      <c r="AA8" s="241"/>
      <c r="AB8" s="129" t="str">
        <f>IF(P8,('Pz-Berechnung'!B3),"")</f>
        <v/>
      </c>
      <c r="AC8" s="130"/>
      <c r="AD8" s="131"/>
      <c r="AE8" s="155"/>
      <c r="AF8" s="156"/>
      <c r="AG8" s="157"/>
      <c r="AH8" s="40"/>
      <c r="AI8" s="40"/>
      <c r="AJ8" s="55"/>
      <c r="AK8" s="161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3"/>
      <c r="AX8" s="164"/>
      <c r="AY8" s="165"/>
      <c r="AZ8" s="238"/>
      <c r="BA8" s="236"/>
      <c r="BB8" s="237"/>
      <c r="BC8" s="238"/>
      <c r="BD8" s="236"/>
      <c r="BE8" s="237"/>
      <c r="BF8" s="238"/>
      <c r="BG8" s="236"/>
      <c r="BH8" s="237"/>
      <c r="BI8" s="239" t="str">
        <f t="shared" ref="BI8:BI10" si="1">IF(AZ8,(SUM(AZ8,BC8)),"")</f>
        <v/>
      </c>
      <c r="BJ8" s="240"/>
      <c r="BK8" s="241"/>
      <c r="BL8" s="129" t="str">
        <f>IF(AZ8,('Pz-Berechnung'!B7),"")</f>
        <v/>
      </c>
      <c r="BM8" s="130"/>
      <c r="BN8" s="172"/>
      <c r="BO8" s="155"/>
      <c r="BP8" s="156"/>
      <c r="BQ8" s="157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</row>
    <row r="9" spans="1:92" s="4" customFormat="1" ht="18" customHeight="1">
      <c r="A9" s="161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3"/>
      <c r="N9" s="164"/>
      <c r="O9" s="165"/>
      <c r="P9" s="236"/>
      <c r="Q9" s="236"/>
      <c r="R9" s="237"/>
      <c r="S9" s="242"/>
      <c r="T9" s="228"/>
      <c r="U9" s="229"/>
      <c r="V9" s="242"/>
      <c r="W9" s="228"/>
      <c r="X9" s="229"/>
      <c r="Y9" s="239" t="str">
        <f t="shared" si="0"/>
        <v/>
      </c>
      <c r="Z9" s="240"/>
      <c r="AA9" s="241"/>
      <c r="AB9" s="129" t="str">
        <f>IF(P9,('Pz-Berechnung'!B4),"")</f>
        <v/>
      </c>
      <c r="AC9" s="130"/>
      <c r="AD9" s="131"/>
      <c r="AE9" s="155"/>
      <c r="AF9" s="156"/>
      <c r="AG9" s="157"/>
      <c r="AH9" s="40"/>
      <c r="AI9" s="40"/>
      <c r="AJ9" s="55"/>
      <c r="AK9" s="161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3"/>
      <c r="AX9" s="164"/>
      <c r="AY9" s="165"/>
      <c r="AZ9" s="238"/>
      <c r="BA9" s="236"/>
      <c r="BB9" s="237"/>
      <c r="BC9" s="238"/>
      <c r="BD9" s="236"/>
      <c r="BE9" s="237"/>
      <c r="BF9" s="238"/>
      <c r="BG9" s="236"/>
      <c r="BH9" s="237"/>
      <c r="BI9" s="239" t="str">
        <f t="shared" si="1"/>
        <v/>
      </c>
      <c r="BJ9" s="240"/>
      <c r="BK9" s="241"/>
      <c r="BL9" s="129" t="str">
        <f>IF(AZ9,('Pz-Berechnung'!B8),"")</f>
        <v/>
      </c>
      <c r="BM9" s="130"/>
      <c r="BN9" s="172"/>
      <c r="BO9" s="155"/>
      <c r="BP9" s="156"/>
      <c r="BQ9" s="157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</row>
    <row r="10" spans="1:92" s="4" customFormat="1" ht="18" customHeight="1" thickBot="1">
      <c r="A10" s="132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4"/>
      <c r="N10" s="135"/>
      <c r="O10" s="136"/>
      <c r="P10" s="243"/>
      <c r="Q10" s="243"/>
      <c r="R10" s="244"/>
      <c r="S10" s="245"/>
      <c r="T10" s="246"/>
      <c r="U10" s="247"/>
      <c r="V10" s="245"/>
      <c r="W10" s="246"/>
      <c r="X10" s="247"/>
      <c r="Y10" s="233" t="str">
        <f t="shared" si="0"/>
        <v/>
      </c>
      <c r="Z10" s="234"/>
      <c r="AA10" s="235"/>
      <c r="AB10" s="137" t="str">
        <f>IF(P10,('Pz-Berechnung'!B5),"")</f>
        <v/>
      </c>
      <c r="AC10" s="138"/>
      <c r="AD10" s="139"/>
      <c r="AE10" s="158"/>
      <c r="AF10" s="159"/>
      <c r="AG10" s="160"/>
      <c r="AH10" s="40"/>
      <c r="AI10" s="40"/>
      <c r="AJ10" s="55"/>
      <c r="AK10" s="132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4"/>
      <c r="AX10" s="135"/>
      <c r="AY10" s="136"/>
      <c r="AZ10" s="245"/>
      <c r="BA10" s="246"/>
      <c r="BB10" s="247"/>
      <c r="BC10" s="245"/>
      <c r="BD10" s="246"/>
      <c r="BE10" s="247"/>
      <c r="BF10" s="245"/>
      <c r="BG10" s="246"/>
      <c r="BH10" s="247"/>
      <c r="BI10" s="233" t="str">
        <f t="shared" si="1"/>
        <v/>
      </c>
      <c r="BJ10" s="234"/>
      <c r="BK10" s="234"/>
      <c r="BL10" s="137" t="str">
        <f>IF(AZ10,('Pz-Berechnung'!B9),"")</f>
        <v/>
      </c>
      <c r="BM10" s="138"/>
      <c r="BN10" s="173"/>
      <c r="BO10" s="158"/>
      <c r="BP10" s="159"/>
      <c r="BQ10" s="160"/>
    </row>
    <row r="11" spans="1:92" s="4" customFormat="1" ht="18" customHeight="1" thickBot="1">
      <c r="A11" s="125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7"/>
      <c r="P11" s="223" t="str">
        <f>IF(P7,SUM(P7:P10),"")</f>
        <v/>
      </c>
      <c r="Q11" s="223"/>
      <c r="R11" s="224"/>
      <c r="S11" s="225" t="str">
        <f>IF(S7,SUM(S7:S10),"")</f>
        <v/>
      </c>
      <c r="T11" s="223"/>
      <c r="U11" s="226"/>
      <c r="V11" s="225" t="str">
        <f>IF(V7,SUM(V7:V10),"")</f>
        <v/>
      </c>
      <c r="W11" s="223"/>
      <c r="X11" s="226"/>
      <c r="Y11" s="225" t="str">
        <f>IF(P7,SUM(Y7:Y10),"")</f>
        <v/>
      </c>
      <c r="Z11" s="223"/>
      <c r="AA11" s="227"/>
      <c r="AB11" s="96"/>
      <c r="AC11" s="96"/>
      <c r="AD11" s="96"/>
      <c r="AE11" s="49"/>
      <c r="AF11" s="49"/>
      <c r="AG11" s="49"/>
      <c r="AH11" s="49"/>
      <c r="AI11" s="49"/>
      <c r="AJ11" s="33"/>
      <c r="AK11" s="125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7"/>
      <c r="AZ11" s="223" t="str">
        <f>IF(AZ7,SUM(AZ7:AZ10),"")</f>
        <v/>
      </c>
      <c r="BA11" s="223"/>
      <c r="BB11" s="224"/>
      <c r="BC11" s="225" t="str">
        <f>IF(BC7,SUM(BC7:BC10),"")</f>
        <v/>
      </c>
      <c r="BD11" s="223"/>
      <c r="BE11" s="226"/>
      <c r="BF11" s="225" t="str">
        <f>IF(BF7,SUM(BF7:BF10),"")</f>
        <v/>
      </c>
      <c r="BG11" s="223"/>
      <c r="BH11" s="226"/>
      <c r="BI11" s="225" t="str">
        <f>IF(AZ7,SUM(BI7:BI10),"")</f>
        <v/>
      </c>
      <c r="BJ11" s="223"/>
      <c r="BK11" s="227"/>
      <c r="BL11" s="58"/>
      <c r="BM11" s="58"/>
      <c r="BN11" s="58"/>
      <c r="BO11" s="58"/>
      <c r="BP11" s="58"/>
      <c r="BQ11" s="58"/>
    </row>
    <row r="12" spans="1:92" s="4" customFormat="1" ht="15" customHeight="1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6"/>
      <c r="Q12" s="96"/>
      <c r="R12" s="98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33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58"/>
      <c r="BM12" s="58"/>
      <c r="BN12" s="58"/>
      <c r="BO12" s="58"/>
      <c r="BP12" s="58"/>
      <c r="BQ12" s="58"/>
    </row>
    <row r="13" spans="1:92" ht="18" customHeight="1">
      <c r="A13" s="128" t="s">
        <v>41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39"/>
      <c r="AI13" s="39"/>
      <c r="AJ13" s="39"/>
      <c r="AK13" s="128" t="s">
        <v>41</v>
      </c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</row>
    <row r="14" spans="1:92" ht="15" customHeight="1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</row>
    <row r="15" spans="1:92" s="4" customFormat="1" ht="18" customHeight="1" thickBot="1">
      <c r="A15" s="166" t="s">
        <v>40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</row>
    <row r="16" spans="1:92" ht="18" customHeight="1" thickBot="1">
      <c r="A16" s="168" t="s">
        <v>0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3"/>
      <c r="M16" s="168" t="s">
        <v>17</v>
      </c>
      <c r="N16" s="141"/>
      <c r="O16" s="142"/>
      <c r="P16" s="140" t="s">
        <v>1</v>
      </c>
      <c r="Q16" s="141"/>
      <c r="R16" s="142"/>
      <c r="S16" s="140" t="s">
        <v>2</v>
      </c>
      <c r="T16" s="141"/>
      <c r="U16" s="142"/>
      <c r="V16" s="140" t="s">
        <v>3</v>
      </c>
      <c r="W16" s="141"/>
      <c r="X16" s="142"/>
      <c r="Y16" s="140" t="s">
        <v>4</v>
      </c>
      <c r="Z16" s="141"/>
      <c r="AA16" s="141"/>
      <c r="AB16" s="140" t="s">
        <v>10</v>
      </c>
      <c r="AC16" s="141"/>
      <c r="AD16" s="142"/>
      <c r="AE16" s="140" t="s">
        <v>18</v>
      </c>
      <c r="AF16" s="141"/>
      <c r="AG16" s="143"/>
      <c r="AH16" s="39"/>
      <c r="AI16" s="39"/>
      <c r="AJ16" s="39"/>
      <c r="AK16" s="100" t="s">
        <v>27</v>
      </c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T16" s="221"/>
      <c r="BU16" s="221"/>
      <c r="BV16" s="221"/>
      <c r="BW16" s="221"/>
    </row>
    <row r="17" spans="1:69" ht="18" customHeight="1">
      <c r="A17" s="144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6"/>
      <c r="N17" s="147"/>
      <c r="O17" s="148"/>
      <c r="P17" s="228"/>
      <c r="Q17" s="228"/>
      <c r="R17" s="229"/>
      <c r="S17" s="230"/>
      <c r="T17" s="231"/>
      <c r="U17" s="232"/>
      <c r="V17" s="230"/>
      <c r="W17" s="231"/>
      <c r="X17" s="232"/>
      <c r="Y17" s="233" t="str">
        <f>IF(P17,(SUM(P17,S17)),"")</f>
        <v/>
      </c>
      <c r="Z17" s="234"/>
      <c r="AA17" s="235"/>
      <c r="AB17" s="149" t="str">
        <f>IF(P17,('Pz-Berechnung'!B10),"")</f>
        <v/>
      </c>
      <c r="AC17" s="150"/>
      <c r="AD17" s="151"/>
      <c r="AE17" s="152" t="str">
        <f>IF('Pz-Berechnung'!D5&gt;0,'Pz-Berechnung'!C18,"")</f>
        <v/>
      </c>
      <c r="AF17" s="153"/>
      <c r="AG17" s="154"/>
      <c r="AH17" s="39"/>
      <c r="AI17" s="39"/>
      <c r="AJ17" s="39"/>
      <c r="AK17" s="248"/>
      <c r="AL17" s="248"/>
      <c r="AM17" s="248"/>
      <c r="AN17" s="248"/>
      <c r="AO17" s="248"/>
      <c r="AP17" s="248"/>
      <c r="AQ17" s="248"/>
      <c r="AR17" s="248"/>
      <c r="AS17" s="248"/>
      <c r="AT17" s="248"/>
      <c r="AU17" s="248"/>
      <c r="AV17" s="248"/>
      <c r="AW17" s="248"/>
      <c r="AX17" s="248"/>
      <c r="AY17" s="249"/>
      <c r="AZ17" s="249"/>
      <c r="BA17" s="249"/>
      <c r="BB17" s="249"/>
      <c r="BC17" s="249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  <c r="BO17" s="249"/>
      <c r="BP17" s="249"/>
      <c r="BQ17" s="249"/>
    </row>
    <row r="18" spans="1:69" ht="18" customHeight="1">
      <c r="A18" s="161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3"/>
      <c r="N18" s="164"/>
      <c r="O18" s="165"/>
      <c r="P18" s="236"/>
      <c r="Q18" s="236"/>
      <c r="R18" s="237"/>
      <c r="S18" s="238"/>
      <c r="T18" s="236"/>
      <c r="U18" s="237"/>
      <c r="V18" s="238"/>
      <c r="W18" s="236"/>
      <c r="X18" s="237"/>
      <c r="Y18" s="239" t="str">
        <f t="shared" ref="Y18:Y20" si="2">IF(P18,(SUM(P18,S18)),"")</f>
        <v/>
      </c>
      <c r="Z18" s="240"/>
      <c r="AA18" s="241"/>
      <c r="AB18" s="129" t="str">
        <f>IF(P18,('Pz-Berechnung'!B11),"")</f>
        <v/>
      </c>
      <c r="AC18" s="130"/>
      <c r="AD18" s="131"/>
      <c r="AE18" s="155"/>
      <c r="AF18" s="156"/>
      <c r="AG18" s="157"/>
      <c r="AH18" s="39"/>
      <c r="AI18" s="39"/>
      <c r="AJ18" s="39"/>
      <c r="AK18" s="250"/>
      <c r="AL18" s="250"/>
      <c r="AM18" s="250"/>
      <c r="AN18" s="250"/>
      <c r="AO18" s="250"/>
      <c r="AP18" s="250"/>
      <c r="AQ18" s="250"/>
      <c r="AR18" s="250"/>
      <c r="AS18" s="250"/>
      <c r="AT18" s="250"/>
      <c r="AU18" s="250"/>
      <c r="AV18" s="250"/>
      <c r="AW18" s="250"/>
      <c r="AX18" s="250"/>
      <c r="AY18" s="251"/>
      <c r="AZ18" s="251"/>
      <c r="BA18" s="251"/>
      <c r="BB18" s="251"/>
      <c r="BC18" s="251"/>
      <c r="BD18" s="251"/>
      <c r="BE18" s="251"/>
      <c r="BF18" s="251"/>
      <c r="BG18" s="251"/>
      <c r="BH18" s="251"/>
      <c r="BI18" s="251"/>
      <c r="BJ18" s="251"/>
      <c r="BK18" s="251"/>
      <c r="BL18" s="251"/>
      <c r="BM18" s="251"/>
      <c r="BN18" s="251"/>
      <c r="BO18" s="251"/>
      <c r="BP18" s="251"/>
      <c r="BQ18" s="251"/>
    </row>
    <row r="19" spans="1:69" ht="18" customHeight="1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3"/>
      <c r="N19" s="164"/>
      <c r="O19" s="165"/>
      <c r="P19" s="236"/>
      <c r="Q19" s="236"/>
      <c r="R19" s="237"/>
      <c r="S19" s="242"/>
      <c r="T19" s="228"/>
      <c r="U19" s="229"/>
      <c r="V19" s="242"/>
      <c r="W19" s="228"/>
      <c r="X19" s="229"/>
      <c r="Y19" s="239" t="str">
        <f t="shared" si="2"/>
        <v/>
      </c>
      <c r="Z19" s="240"/>
      <c r="AA19" s="241"/>
      <c r="AB19" s="129" t="str">
        <f>IF(P19,('Pz-Berechnung'!B12),"")</f>
        <v/>
      </c>
      <c r="AC19" s="130"/>
      <c r="AD19" s="131"/>
      <c r="AE19" s="155"/>
      <c r="AF19" s="156"/>
      <c r="AG19" s="157"/>
      <c r="AH19" s="39"/>
      <c r="AI19" s="39"/>
      <c r="AJ19" s="39"/>
      <c r="AK19" s="252"/>
      <c r="AL19" s="252"/>
      <c r="AM19" s="252"/>
      <c r="AN19" s="252"/>
      <c r="AO19" s="252"/>
      <c r="AP19" s="252"/>
      <c r="AQ19" s="252"/>
      <c r="AR19" s="252"/>
      <c r="AS19" s="252"/>
      <c r="AT19" s="252"/>
      <c r="AU19" s="252"/>
      <c r="AV19" s="252"/>
      <c r="AW19" s="252"/>
      <c r="AX19" s="252"/>
      <c r="AY19" s="253"/>
      <c r="AZ19" s="253"/>
      <c r="BA19" s="253"/>
      <c r="BB19" s="253"/>
      <c r="BC19" s="253"/>
      <c r="BD19" s="253"/>
      <c r="BE19" s="253"/>
      <c r="BF19" s="253"/>
      <c r="BG19" s="253"/>
      <c r="BH19" s="253"/>
      <c r="BI19" s="253"/>
      <c r="BJ19" s="253"/>
      <c r="BK19" s="253"/>
      <c r="BL19" s="253"/>
      <c r="BM19" s="253"/>
      <c r="BN19" s="253"/>
      <c r="BO19" s="253"/>
      <c r="BP19" s="253"/>
      <c r="BQ19" s="253"/>
    </row>
    <row r="20" spans="1:69" ht="18" customHeight="1" thickBot="1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4"/>
      <c r="N20" s="135"/>
      <c r="O20" s="136"/>
      <c r="P20" s="243"/>
      <c r="Q20" s="243"/>
      <c r="R20" s="244"/>
      <c r="S20" s="245"/>
      <c r="T20" s="246"/>
      <c r="U20" s="247"/>
      <c r="V20" s="245"/>
      <c r="W20" s="246"/>
      <c r="X20" s="247"/>
      <c r="Y20" s="233" t="str">
        <f t="shared" si="2"/>
        <v/>
      </c>
      <c r="Z20" s="234"/>
      <c r="AA20" s="235"/>
      <c r="AB20" s="137" t="str">
        <f>IF(P20,('Pz-Berechnung'!B13),"")</f>
        <v/>
      </c>
      <c r="AC20" s="138"/>
      <c r="AD20" s="139"/>
      <c r="AE20" s="158"/>
      <c r="AF20" s="159"/>
      <c r="AG20" s="160"/>
      <c r="AH20" s="39"/>
      <c r="AI20" s="39"/>
      <c r="AJ20" s="39"/>
      <c r="AK20" s="248"/>
      <c r="AL20" s="248"/>
      <c r="AM20" s="248"/>
      <c r="AN20" s="248"/>
      <c r="AO20" s="248"/>
      <c r="AP20" s="248"/>
      <c r="AQ20" s="248"/>
      <c r="AR20" s="248"/>
      <c r="AS20" s="248"/>
      <c r="AT20" s="248"/>
      <c r="AU20" s="248"/>
      <c r="AV20" s="248"/>
      <c r="AW20" s="248"/>
      <c r="AX20" s="248"/>
      <c r="AY20" s="249"/>
      <c r="AZ20" s="249"/>
      <c r="BA20" s="249"/>
      <c r="BB20" s="249"/>
      <c r="BC20" s="249"/>
      <c r="BD20" s="249"/>
      <c r="BE20" s="249"/>
      <c r="BF20" s="249"/>
      <c r="BG20" s="249"/>
      <c r="BH20" s="249"/>
      <c r="BI20" s="249"/>
      <c r="BJ20" s="249"/>
      <c r="BK20" s="249"/>
      <c r="BL20" s="249"/>
      <c r="BM20" s="249"/>
      <c r="BN20" s="249"/>
      <c r="BO20" s="249"/>
      <c r="BP20" s="249"/>
      <c r="BQ20" s="249"/>
    </row>
    <row r="21" spans="1:69" ht="18" customHeight="1" thickBot="1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7"/>
      <c r="P21" s="223" t="str">
        <f>IF(P17,SUM(P17:P20),"")</f>
        <v/>
      </c>
      <c r="Q21" s="223"/>
      <c r="R21" s="224"/>
      <c r="S21" s="225" t="str">
        <f>IF(S17,SUM(S17:S20),"")</f>
        <v/>
      </c>
      <c r="T21" s="223"/>
      <c r="U21" s="226"/>
      <c r="V21" s="225" t="str">
        <f>IF(V17,SUM(V17:V20),"")</f>
        <v/>
      </c>
      <c r="W21" s="223"/>
      <c r="X21" s="226"/>
      <c r="Y21" s="225" t="str">
        <f>IF(P17,SUM(Y17:Y20),"")</f>
        <v/>
      </c>
      <c r="Z21" s="223"/>
      <c r="AA21" s="227"/>
      <c r="AB21" s="96"/>
      <c r="AC21" s="96"/>
      <c r="AD21" s="96"/>
      <c r="AE21" s="96"/>
      <c r="AF21" s="96"/>
      <c r="AG21" s="96"/>
      <c r="AH21" s="39"/>
      <c r="AI21" s="39"/>
      <c r="AJ21" s="39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3"/>
      <c r="AZ21" s="253"/>
      <c r="BA21" s="253"/>
      <c r="BB21" s="253"/>
      <c r="BC21" s="253"/>
      <c r="BD21" s="253"/>
      <c r="BE21" s="253"/>
      <c r="BF21" s="253"/>
      <c r="BG21" s="253"/>
      <c r="BH21" s="253"/>
      <c r="BI21" s="253"/>
      <c r="BJ21" s="253"/>
      <c r="BK21" s="253"/>
      <c r="BL21" s="253"/>
      <c r="BM21" s="253"/>
      <c r="BN21" s="253"/>
      <c r="BO21" s="253"/>
      <c r="BP21" s="253"/>
      <c r="BQ21" s="253"/>
    </row>
    <row r="22" spans="1:69" ht="15" customHeight="1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6"/>
      <c r="Q22" s="96"/>
      <c r="R22" s="98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</row>
    <row r="23" spans="1:69" ht="18" customHeight="1">
      <c r="A23" s="128" t="s">
        <v>41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34"/>
      <c r="AI23" s="34"/>
      <c r="AJ23" s="35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9"/>
      <c r="BM23" s="39"/>
      <c r="BN23" s="39"/>
      <c r="BO23" s="39"/>
      <c r="BP23" s="39"/>
      <c r="BQ23" s="39"/>
    </row>
    <row r="24" spans="1:69" ht="18" customHeight="1">
      <c r="A24" s="254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34"/>
      <c r="AI24" s="34"/>
      <c r="AJ24" s="35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9"/>
      <c r="BM24" s="39"/>
      <c r="BN24" s="39"/>
      <c r="BO24" s="39"/>
      <c r="BP24" s="39"/>
      <c r="BQ24" s="39"/>
    </row>
    <row r="25" spans="1:69" s="48" customFormat="1" ht="21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 t="s">
        <v>35</v>
      </c>
      <c r="N25" s="47"/>
      <c r="O25" s="47" t="s">
        <v>36</v>
      </c>
      <c r="P25" s="47"/>
      <c r="Q25" s="47"/>
      <c r="R25" s="47"/>
      <c r="S25" s="47"/>
      <c r="T25" s="47"/>
      <c r="U25" s="47"/>
      <c r="V25" s="47"/>
      <c r="W25" s="47"/>
      <c r="X25" s="47"/>
      <c r="Y25" s="47" t="s">
        <v>35</v>
      </c>
      <c r="Z25" s="47"/>
      <c r="AA25" s="47" t="s">
        <v>36</v>
      </c>
      <c r="AB25" s="47"/>
      <c r="AC25" s="47"/>
      <c r="AD25" s="47"/>
      <c r="AE25" s="47"/>
      <c r="AF25" s="47"/>
      <c r="AG25" s="47"/>
      <c r="AH25" s="47" t="s">
        <v>35</v>
      </c>
      <c r="AI25" s="47"/>
      <c r="AJ25" s="47" t="s">
        <v>36</v>
      </c>
      <c r="AK25" s="47"/>
      <c r="AL25" s="47"/>
      <c r="AM25" s="47"/>
      <c r="AN25" s="47"/>
      <c r="AO25" s="47"/>
      <c r="AP25" s="47"/>
      <c r="AQ25" s="47"/>
      <c r="AR25" s="47" t="s">
        <v>35</v>
      </c>
      <c r="AS25" s="47"/>
      <c r="AT25" s="47" t="s">
        <v>36</v>
      </c>
      <c r="AU25" s="47"/>
      <c r="AV25" s="47"/>
      <c r="AW25" s="47"/>
      <c r="AX25" s="47"/>
      <c r="AY25" s="47"/>
      <c r="AZ25" s="47"/>
      <c r="BA25" s="47"/>
      <c r="BB25" s="47"/>
      <c r="BC25" s="47" t="s">
        <v>35</v>
      </c>
      <c r="BD25" s="47"/>
      <c r="BE25" s="47" t="s">
        <v>36</v>
      </c>
      <c r="BF25" s="47"/>
      <c r="BG25" s="47"/>
      <c r="BH25" s="47"/>
      <c r="BI25" s="47"/>
      <c r="BJ25" s="47"/>
      <c r="BK25" s="47"/>
      <c r="BL25" s="47"/>
      <c r="BM25" s="47" t="s">
        <v>35</v>
      </c>
      <c r="BN25" s="47"/>
      <c r="BO25" s="47" t="s">
        <v>36</v>
      </c>
      <c r="BP25" s="47"/>
      <c r="BQ25" s="47"/>
    </row>
    <row r="26" spans="1:69" s="18" customFormat="1" ht="21" customHeight="1" thickBot="1">
      <c r="A26" s="36" t="s">
        <v>11</v>
      </c>
      <c r="B26" s="36"/>
      <c r="C26" s="37"/>
      <c r="D26" s="37"/>
      <c r="E26" s="37"/>
      <c r="F26" s="37"/>
      <c r="G26" s="37"/>
      <c r="H26" s="37"/>
      <c r="I26" s="37"/>
      <c r="J26" s="37"/>
      <c r="K26" s="36"/>
      <c r="L26" s="37"/>
      <c r="M26" s="63"/>
      <c r="N26" s="36"/>
      <c r="O26" s="63"/>
      <c r="P26" s="36"/>
      <c r="Q26" s="36"/>
      <c r="R26" s="36" t="s">
        <v>12</v>
      </c>
      <c r="S26" s="36"/>
      <c r="T26" s="36"/>
      <c r="U26" s="36"/>
      <c r="V26" s="36"/>
      <c r="W26" s="36"/>
      <c r="X26" s="37"/>
      <c r="Y26" s="63"/>
      <c r="Z26" s="37"/>
      <c r="AA26" s="63"/>
      <c r="AB26" s="36"/>
      <c r="AC26" s="36"/>
      <c r="AD26" s="36" t="s">
        <v>13</v>
      </c>
      <c r="AE26" s="36"/>
      <c r="AF26" s="36"/>
      <c r="AG26" s="36"/>
      <c r="AH26" s="63"/>
      <c r="AI26" s="37"/>
      <c r="AJ26" s="63"/>
      <c r="AK26" s="37"/>
      <c r="AL26" s="36"/>
      <c r="AM26" s="37" t="s">
        <v>14</v>
      </c>
      <c r="AN26" s="36"/>
      <c r="AO26" s="36"/>
      <c r="AP26" s="36"/>
      <c r="AQ26" s="36"/>
      <c r="AR26" s="63"/>
      <c r="AS26" s="36"/>
      <c r="AT26" s="63"/>
      <c r="AU26" s="36"/>
      <c r="AV26" s="36"/>
      <c r="AW26" s="36" t="s">
        <v>15</v>
      </c>
      <c r="AX26" s="36"/>
      <c r="AY26" s="36"/>
      <c r="AZ26" s="36"/>
      <c r="BA26" s="36"/>
      <c r="BB26" s="36"/>
      <c r="BC26" s="63"/>
      <c r="BD26" s="36"/>
      <c r="BE26" s="63"/>
      <c r="BF26" s="36"/>
      <c r="BG26" s="36"/>
      <c r="BH26" s="36" t="s">
        <v>16</v>
      </c>
      <c r="BI26" s="36"/>
      <c r="BJ26" s="36"/>
      <c r="BK26" s="36"/>
      <c r="BL26" s="36"/>
      <c r="BM26" s="63"/>
      <c r="BN26" s="36"/>
      <c r="BO26" s="63"/>
      <c r="BP26" s="36"/>
      <c r="BQ26" s="36"/>
    </row>
    <row r="27" spans="1:69" ht="21" customHeight="1">
      <c r="A27" s="56"/>
      <c r="B27" s="56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9"/>
      <c r="AX27" s="59"/>
      <c r="AY27" s="59"/>
      <c r="AZ27" s="59"/>
      <c r="BA27" s="59"/>
      <c r="BB27" s="59"/>
      <c r="BC27" s="53"/>
      <c r="BD27" s="53"/>
      <c r="BE27" s="53"/>
      <c r="BF27" s="53"/>
      <c r="BG27" s="60"/>
      <c r="BH27" s="60"/>
      <c r="BI27" s="60"/>
      <c r="BJ27" s="60"/>
      <c r="BK27" s="60"/>
      <c r="BL27" s="38"/>
      <c r="BM27" s="38"/>
      <c r="BN27" s="38"/>
      <c r="BO27" s="38"/>
      <c r="BP27" s="38"/>
      <c r="BQ27" s="38"/>
    </row>
    <row r="28" spans="1:69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19"/>
      <c r="BM28" s="19"/>
      <c r="BN28" s="19"/>
      <c r="BO28" s="19"/>
      <c r="BP28" s="19"/>
      <c r="BQ28" s="19"/>
    </row>
    <row r="29" spans="1:69" ht="21" customHeight="1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</row>
    <row r="30" spans="1:69" s="4" customFormat="1" ht="21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</row>
    <row r="31" spans="1:69" s="4" customFormat="1" ht="21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</row>
    <row r="32" spans="1:69" s="4" customFormat="1" ht="21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</row>
    <row r="33" spans="1:63" s="4" customFormat="1" ht="15.6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0"/>
      <c r="Q33" s="10"/>
      <c r="R33" s="10"/>
      <c r="S33" s="10"/>
      <c r="T33" s="10"/>
      <c r="U33" s="10"/>
      <c r="V33" s="10"/>
      <c r="W33" s="10"/>
      <c r="X33" s="10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5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10"/>
      <c r="BA33" s="10"/>
      <c r="BB33" s="10"/>
      <c r="BC33" s="10"/>
      <c r="BD33" s="10"/>
      <c r="BE33" s="10"/>
      <c r="BF33" s="10"/>
      <c r="BG33" s="10"/>
      <c r="BH33" s="10"/>
      <c r="BI33" s="12"/>
      <c r="BJ33" s="12"/>
      <c r="BK33" s="12"/>
    </row>
    <row r="34" spans="1:63" s="4" customFormat="1" ht="15.6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0"/>
      <c r="Q34" s="10"/>
      <c r="R34" s="10"/>
      <c r="S34" s="10"/>
      <c r="T34" s="10"/>
      <c r="U34" s="10"/>
      <c r="V34" s="10"/>
      <c r="W34" s="10"/>
      <c r="X34" s="10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5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10"/>
      <c r="BA34" s="10"/>
      <c r="BB34" s="10"/>
      <c r="BC34" s="10"/>
      <c r="BD34" s="10"/>
      <c r="BE34" s="10"/>
      <c r="BF34" s="10"/>
      <c r="BG34" s="10"/>
      <c r="BH34" s="10"/>
      <c r="BI34" s="12"/>
      <c r="BJ34" s="12"/>
      <c r="BK34" s="12"/>
    </row>
    <row r="35" spans="1:63" s="4" customFormat="1" ht="15.6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0"/>
      <c r="Q35" s="10"/>
      <c r="R35" s="10"/>
      <c r="S35" s="10"/>
      <c r="T35" s="10"/>
      <c r="U35" s="10"/>
      <c r="V35" s="10"/>
      <c r="W35" s="10"/>
      <c r="X35" s="10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5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10"/>
      <c r="BA35" s="10"/>
      <c r="BB35" s="10"/>
      <c r="BC35" s="10"/>
      <c r="BD35" s="10"/>
      <c r="BE35" s="10"/>
      <c r="BF35" s="10"/>
      <c r="BG35" s="10"/>
      <c r="BH35" s="10"/>
      <c r="BI35" s="12"/>
      <c r="BJ35" s="12"/>
      <c r="BK35" s="12"/>
    </row>
    <row r="36" spans="1:63" s="4" customFormat="1" ht="15.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13"/>
      <c r="Q36" s="13"/>
      <c r="R36" s="15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6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</row>
  </sheetData>
  <sheetProtection password="DC27" sheet="1" objects="1" scenarios="1" selectLockedCells="1"/>
  <mergeCells count="145">
    <mergeCell ref="BC3:BF3"/>
    <mergeCell ref="M8:O8"/>
    <mergeCell ref="M9:O9"/>
    <mergeCell ref="M6:O6"/>
    <mergeCell ref="AB6:AD6"/>
    <mergeCell ref="AZ6:BB6"/>
    <mergeCell ref="BC6:BE6"/>
    <mergeCell ref="M5:AG5"/>
    <mergeCell ref="AW5:BQ5"/>
    <mergeCell ref="BI6:BK6"/>
    <mergeCell ref="AE7:AG10"/>
    <mergeCell ref="AE6:AG6"/>
    <mergeCell ref="M10:O10"/>
    <mergeCell ref="AB7:AD7"/>
    <mergeCell ref="AB8:AD8"/>
    <mergeCell ref="AB9:AD9"/>
    <mergeCell ref="AB10:AD10"/>
    <mergeCell ref="P10:R10"/>
    <mergeCell ref="M7:O7"/>
    <mergeCell ref="BF10:BH10"/>
    <mergeCell ref="AW7:AY7"/>
    <mergeCell ref="A1:BQ1"/>
    <mergeCell ref="AZ9:BB9"/>
    <mergeCell ref="BC9:BE9"/>
    <mergeCell ref="BI9:BK9"/>
    <mergeCell ref="P8:R8"/>
    <mergeCell ref="S8:U8"/>
    <mergeCell ref="V8:X8"/>
    <mergeCell ref="Y8:AA8"/>
    <mergeCell ref="P7:R7"/>
    <mergeCell ref="S7:U7"/>
    <mergeCell ref="V7:X7"/>
    <mergeCell ref="Y7:AA7"/>
    <mergeCell ref="A5:L5"/>
    <mergeCell ref="P6:R6"/>
    <mergeCell ref="S6:U6"/>
    <mergeCell ref="V6:X6"/>
    <mergeCell ref="Y6:AA6"/>
    <mergeCell ref="AK7:AV7"/>
    <mergeCell ref="AK8:AV8"/>
    <mergeCell ref="BF8:BH8"/>
    <mergeCell ref="BF6:BH6"/>
    <mergeCell ref="BF7:BH7"/>
    <mergeCell ref="A6:L6"/>
    <mergeCell ref="AW6:AY6"/>
    <mergeCell ref="Y9:AA9"/>
    <mergeCell ref="BL7:BN7"/>
    <mergeCell ref="BL8:BN8"/>
    <mergeCell ref="A7:L7"/>
    <mergeCell ref="A8:L8"/>
    <mergeCell ref="A9:L9"/>
    <mergeCell ref="BI7:BK7"/>
    <mergeCell ref="BI8:BK8"/>
    <mergeCell ref="AK10:AV10"/>
    <mergeCell ref="AW10:AY10"/>
    <mergeCell ref="AZ7:BB7"/>
    <mergeCell ref="BC7:BE7"/>
    <mergeCell ref="AZ8:BB8"/>
    <mergeCell ref="BC8:BE8"/>
    <mergeCell ref="S10:U10"/>
    <mergeCell ref="V10:X10"/>
    <mergeCell ref="Y10:AA10"/>
    <mergeCell ref="A10:L10"/>
    <mergeCell ref="M16:O16"/>
    <mergeCell ref="P16:R16"/>
    <mergeCell ref="A3:J3"/>
    <mergeCell ref="K3:AG3"/>
    <mergeCell ref="AK3:AP3"/>
    <mergeCell ref="AQ3:BB3"/>
    <mergeCell ref="BL9:BN9"/>
    <mergeCell ref="BL10:BN10"/>
    <mergeCell ref="AK6:AV6"/>
    <mergeCell ref="AK5:AV5"/>
    <mergeCell ref="AW8:AY8"/>
    <mergeCell ref="BF9:BH9"/>
    <mergeCell ref="AK9:AV9"/>
    <mergeCell ref="AW9:AY9"/>
    <mergeCell ref="BG3:BQ3"/>
    <mergeCell ref="AZ10:BB10"/>
    <mergeCell ref="BC10:BE10"/>
    <mergeCell ref="BI10:BK10"/>
    <mergeCell ref="BO6:BQ6"/>
    <mergeCell ref="BO7:BQ10"/>
    <mergeCell ref="BL6:BN6"/>
    <mergeCell ref="P9:R9"/>
    <mergeCell ref="S9:U9"/>
    <mergeCell ref="V9:X9"/>
    <mergeCell ref="BF11:BH11"/>
    <mergeCell ref="AZ11:BB11"/>
    <mergeCell ref="BC11:BE11"/>
    <mergeCell ref="BI11:BK11"/>
    <mergeCell ref="P11:R11"/>
    <mergeCell ref="S11:U11"/>
    <mergeCell ref="V11:X11"/>
    <mergeCell ref="Y11:AA11"/>
    <mergeCell ref="A15:L15"/>
    <mergeCell ref="M15:AG15"/>
    <mergeCell ref="V16:X16"/>
    <mergeCell ref="Y16:AA16"/>
    <mergeCell ref="AB16:AD16"/>
    <mergeCell ref="AE16:AG16"/>
    <mergeCell ref="A17:L17"/>
    <mergeCell ref="M17:O17"/>
    <mergeCell ref="P17:R17"/>
    <mergeCell ref="S17:U17"/>
    <mergeCell ref="V17:X17"/>
    <mergeCell ref="Y17:AA17"/>
    <mergeCell ref="AB17:AD17"/>
    <mergeCell ref="AE17:AG20"/>
    <mergeCell ref="A18:L18"/>
    <mergeCell ref="M18:O18"/>
    <mergeCell ref="P18:R18"/>
    <mergeCell ref="S18:U18"/>
    <mergeCell ref="V18:X18"/>
    <mergeCell ref="Y18:AA18"/>
    <mergeCell ref="AB18:AD18"/>
    <mergeCell ref="A19:L19"/>
    <mergeCell ref="M19:O19"/>
    <mergeCell ref="P19:R19"/>
    <mergeCell ref="S19:U19"/>
    <mergeCell ref="A16:L16"/>
    <mergeCell ref="AZ13:BQ13"/>
    <mergeCell ref="P23:AG23"/>
    <mergeCell ref="P21:R21"/>
    <mergeCell ref="S21:U21"/>
    <mergeCell ref="V21:X21"/>
    <mergeCell ref="Y21:AA21"/>
    <mergeCell ref="A11:O11"/>
    <mergeCell ref="AK11:AY11"/>
    <mergeCell ref="A21:O21"/>
    <mergeCell ref="A13:O13"/>
    <mergeCell ref="AK13:AY13"/>
    <mergeCell ref="A23:O23"/>
    <mergeCell ref="P13:AG13"/>
    <mergeCell ref="V19:X19"/>
    <mergeCell ref="Y19:AA19"/>
    <mergeCell ref="AB19:AD19"/>
    <mergeCell ref="A20:L20"/>
    <mergeCell ref="M20:O20"/>
    <mergeCell ref="P20:R20"/>
    <mergeCell ref="S20:U20"/>
    <mergeCell ref="V20:X20"/>
    <mergeCell ref="Y20:AA20"/>
    <mergeCell ref="AB20:AD20"/>
    <mergeCell ref="S16:U16"/>
  </mergeCells>
  <conditionalFormatting sqref="AZ7:BB10 P7:R10 P17:R20">
    <cfRule type="cellIs" dxfId="3" priority="14" operator="greaterThan">
      <formula>299</formula>
    </cfRule>
  </conditionalFormatting>
  <conditionalFormatting sqref="BC7:BE10 S7:U10 S17:U20">
    <cfRule type="cellIs" dxfId="2" priority="13" operator="greaterThan">
      <formula>149</formula>
    </cfRule>
  </conditionalFormatting>
  <conditionalFormatting sqref="BF7:BH10 V7:X10 V17:X20">
    <cfRule type="cellIs" dxfId="1" priority="12" operator="lessThan">
      <formula>1</formula>
    </cfRule>
  </conditionalFormatting>
  <conditionalFormatting sqref="BI7:BK10 Y7:AA10 Y17:AA20">
    <cfRule type="cellIs" dxfId="0" priority="7" operator="greaterThan">
      <formula>399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47"/>
  <sheetViews>
    <sheetView workbookViewId="0">
      <selection activeCell="A3" sqref="A3:AT3"/>
    </sheetView>
  </sheetViews>
  <sheetFormatPr baseColWidth="10" defaultColWidth="11.44140625" defaultRowHeight="13.2"/>
  <cols>
    <col min="1" max="46" width="1.88671875" style="64" customWidth="1"/>
    <col min="47" max="69" width="5.44140625" style="64" customWidth="1"/>
    <col min="70" max="16384" width="11.44140625" style="64"/>
  </cols>
  <sheetData>
    <row r="1" spans="1:46" ht="15" customHeight="1">
      <c r="A1" s="200" t="s">
        <v>20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94"/>
      <c r="P1" s="94"/>
      <c r="Q1" s="94"/>
      <c r="R1" s="94"/>
    </row>
    <row r="2" spans="1:46" ht="15" customHeight="1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4"/>
      <c r="P2" s="94"/>
      <c r="Q2" s="94"/>
      <c r="R2" s="94"/>
    </row>
    <row r="3" spans="1:46" ht="24" customHeight="1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</row>
    <row r="4" spans="1:46" ht="24" customHeight="1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</row>
    <row r="5" spans="1:46" s="93" customFormat="1" ht="24" customHeight="1">
      <c r="A5" s="210"/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</row>
    <row r="6" spans="1:46" s="93" customFormat="1" ht="24" customHeight="1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</row>
    <row r="7" spans="1:46" s="86" customFormat="1" ht="12" customHeight="1">
      <c r="A7" s="89"/>
      <c r="B7" s="90"/>
      <c r="C7" s="90"/>
      <c r="D7" s="90"/>
      <c r="F7" s="87"/>
      <c r="G7" s="87"/>
      <c r="H7" s="87"/>
      <c r="I7" s="89"/>
      <c r="J7" s="88"/>
      <c r="K7" s="88"/>
      <c r="L7" s="88"/>
      <c r="M7" s="87"/>
      <c r="N7" s="87"/>
      <c r="O7" s="87"/>
      <c r="P7" s="87"/>
      <c r="Q7" s="87"/>
      <c r="R7" s="87"/>
    </row>
    <row r="8" spans="1:46" s="91" customFormat="1" ht="12" customHeight="1">
      <c r="A8" s="92" t="s">
        <v>39</v>
      </c>
      <c r="I8" s="92"/>
    </row>
    <row r="9" spans="1:46" s="86" customFormat="1" ht="12" customHeight="1" thickBot="1">
      <c r="A9" s="89"/>
      <c r="B9" s="90"/>
      <c r="C9" s="90"/>
      <c r="D9" s="90"/>
      <c r="F9" s="87"/>
      <c r="G9" s="87"/>
      <c r="H9" s="87"/>
      <c r="I9" s="89"/>
      <c r="J9" s="88"/>
      <c r="K9" s="88"/>
      <c r="L9" s="88"/>
      <c r="M9" s="87"/>
      <c r="N9" s="87"/>
      <c r="O9" s="87"/>
      <c r="P9" s="87"/>
      <c r="Q9" s="87"/>
      <c r="R9" s="87"/>
    </row>
    <row r="10" spans="1:46" ht="18" customHeight="1">
      <c r="A10" s="195" t="s">
        <v>21</v>
      </c>
      <c r="B10" s="196"/>
      <c r="C10" s="197" t="s">
        <v>22</v>
      </c>
      <c r="D10" s="198"/>
      <c r="E10" s="198"/>
      <c r="F10" s="198"/>
      <c r="G10" s="198"/>
      <c r="H10" s="198"/>
      <c r="I10" s="198"/>
      <c r="J10" s="198"/>
      <c r="K10" s="199"/>
      <c r="L10" s="186"/>
      <c r="M10" s="187"/>
      <c r="N10" s="187"/>
      <c r="O10" s="187"/>
      <c r="P10" s="187"/>
      <c r="Q10" s="187"/>
      <c r="R10" s="187"/>
      <c r="S10" s="187"/>
      <c r="T10" s="187"/>
      <c r="U10" s="187"/>
      <c r="V10" s="188"/>
      <c r="Y10" s="195" t="s">
        <v>23</v>
      </c>
      <c r="Z10" s="196"/>
      <c r="AA10" s="197" t="s">
        <v>22</v>
      </c>
      <c r="AB10" s="198"/>
      <c r="AC10" s="198"/>
      <c r="AD10" s="198"/>
      <c r="AE10" s="198"/>
      <c r="AF10" s="198"/>
      <c r="AG10" s="198"/>
      <c r="AH10" s="198"/>
      <c r="AI10" s="199"/>
      <c r="AJ10" s="186"/>
      <c r="AK10" s="187"/>
      <c r="AL10" s="187"/>
      <c r="AM10" s="187"/>
      <c r="AN10" s="187"/>
      <c r="AO10" s="187"/>
      <c r="AP10" s="187"/>
      <c r="AQ10" s="187"/>
      <c r="AR10" s="187"/>
      <c r="AS10" s="187"/>
      <c r="AT10" s="188"/>
    </row>
    <row r="11" spans="1:46" s="70" customFormat="1" ht="18" customHeight="1">
      <c r="A11" s="189" t="s">
        <v>24</v>
      </c>
      <c r="B11" s="190"/>
      <c r="C11" s="190"/>
      <c r="D11" s="190"/>
      <c r="E11" s="190"/>
      <c r="F11" s="190"/>
      <c r="G11" s="191"/>
      <c r="H11" s="192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4"/>
      <c r="Y11" s="189" t="s">
        <v>24</v>
      </c>
      <c r="Z11" s="190"/>
      <c r="AA11" s="190"/>
      <c r="AB11" s="190"/>
      <c r="AC11" s="190"/>
      <c r="AD11" s="190"/>
      <c r="AE11" s="191"/>
      <c r="AF11" s="192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4"/>
    </row>
    <row r="12" spans="1:46" s="70" customFormat="1" ht="18" customHeight="1">
      <c r="A12" s="201" t="s">
        <v>25</v>
      </c>
      <c r="B12" s="202"/>
      <c r="C12" s="202"/>
      <c r="D12" s="203"/>
      <c r="E12" s="192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4"/>
      <c r="Y12" s="201" t="s">
        <v>25</v>
      </c>
      <c r="Z12" s="202"/>
      <c r="AA12" s="202"/>
      <c r="AB12" s="203"/>
      <c r="AC12" s="192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194"/>
    </row>
    <row r="13" spans="1:46" s="70" customFormat="1" ht="18" customHeight="1">
      <c r="A13" s="189" t="s">
        <v>26</v>
      </c>
      <c r="B13" s="190"/>
      <c r="C13" s="190"/>
      <c r="D13" s="190"/>
      <c r="E13" s="207"/>
      <c r="F13" s="207"/>
      <c r="G13" s="207"/>
      <c r="H13" s="207"/>
      <c r="I13" s="207"/>
      <c r="J13" s="207"/>
      <c r="K13" s="207"/>
      <c r="L13" s="207"/>
      <c r="M13" s="208"/>
      <c r="N13" s="192"/>
      <c r="O13" s="193"/>
      <c r="P13" s="193"/>
      <c r="Q13" s="193"/>
      <c r="R13" s="193"/>
      <c r="S13" s="193"/>
      <c r="T13" s="193"/>
      <c r="U13" s="193"/>
      <c r="V13" s="194"/>
      <c r="Y13" s="189" t="s">
        <v>26</v>
      </c>
      <c r="Z13" s="190"/>
      <c r="AA13" s="190"/>
      <c r="AB13" s="190"/>
      <c r="AC13" s="207"/>
      <c r="AD13" s="207"/>
      <c r="AE13" s="207"/>
      <c r="AF13" s="207"/>
      <c r="AG13" s="207"/>
      <c r="AH13" s="207"/>
      <c r="AI13" s="207"/>
      <c r="AJ13" s="207"/>
      <c r="AK13" s="208"/>
      <c r="AL13" s="192"/>
      <c r="AM13" s="193"/>
      <c r="AN13" s="193"/>
      <c r="AO13" s="193"/>
      <c r="AP13" s="193"/>
      <c r="AQ13" s="193"/>
      <c r="AR13" s="193"/>
      <c r="AS13" s="193"/>
      <c r="AT13" s="194"/>
    </row>
    <row r="14" spans="1:46" s="70" customFormat="1" ht="18" customHeight="1">
      <c r="A14" s="189" t="s">
        <v>38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1"/>
      <c r="L14" s="192"/>
      <c r="M14" s="205"/>
      <c r="N14" s="206" t="s">
        <v>37</v>
      </c>
      <c r="O14" s="207"/>
      <c r="P14" s="207"/>
      <c r="Q14" s="207"/>
      <c r="R14" s="207"/>
      <c r="S14" s="207"/>
      <c r="T14" s="207"/>
      <c r="U14" s="208"/>
      <c r="V14" s="80"/>
      <c r="Y14" s="189" t="s">
        <v>38</v>
      </c>
      <c r="Z14" s="190"/>
      <c r="AA14" s="190"/>
      <c r="AB14" s="190"/>
      <c r="AC14" s="190"/>
      <c r="AD14" s="190"/>
      <c r="AE14" s="190"/>
      <c r="AF14" s="190"/>
      <c r="AG14" s="190"/>
      <c r="AH14" s="190"/>
      <c r="AI14" s="191"/>
      <c r="AJ14" s="192"/>
      <c r="AK14" s="205"/>
      <c r="AL14" s="206" t="s">
        <v>37</v>
      </c>
      <c r="AM14" s="207"/>
      <c r="AN14" s="207"/>
      <c r="AO14" s="207"/>
      <c r="AP14" s="207"/>
      <c r="AQ14" s="207"/>
      <c r="AR14" s="207"/>
      <c r="AS14" s="208"/>
      <c r="AT14" s="80"/>
    </row>
    <row r="15" spans="1:46" s="70" customFormat="1" ht="18" customHeight="1" thickBot="1">
      <c r="A15" s="180" t="s">
        <v>27</v>
      </c>
      <c r="B15" s="181"/>
      <c r="C15" s="181"/>
      <c r="D15" s="181"/>
      <c r="E15" s="181"/>
      <c r="F15" s="182"/>
      <c r="G15" s="183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5"/>
      <c r="Y15" s="180" t="s">
        <v>27</v>
      </c>
      <c r="Z15" s="181"/>
      <c r="AA15" s="181"/>
      <c r="AB15" s="181"/>
      <c r="AC15" s="181"/>
      <c r="AD15" s="182"/>
      <c r="AE15" s="183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5"/>
    </row>
    <row r="16" spans="1:46" s="73" customFormat="1" ht="18" customHeight="1" thickBot="1">
      <c r="A16" s="75"/>
      <c r="B16" s="74"/>
      <c r="C16" s="74"/>
      <c r="D16" s="74"/>
      <c r="I16" s="75"/>
      <c r="J16" s="74"/>
      <c r="K16" s="74"/>
      <c r="L16" s="74"/>
    </row>
    <row r="17" spans="1:46" s="70" customFormat="1" ht="18" customHeight="1">
      <c r="A17" s="195" t="s">
        <v>28</v>
      </c>
      <c r="B17" s="196"/>
      <c r="C17" s="197" t="s">
        <v>22</v>
      </c>
      <c r="D17" s="198"/>
      <c r="E17" s="198"/>
      <c r="F17" s="198"/>
      <c r="G17" s="198"/>
      <c r="H17" s="198"/>
      <c r="I17" s="198"/>
      <c r="J17" s="198"/>
      <c r="K17" s="199"/>
      <c r="L17" s="186"/>
      <c r="M17" s="187"/>
      <c r="N17" s="187"/>
      <c r="O17" s="187"/>
      <c r="P17" s="187"/>
      <c r="Q17" s="187"/>
      <c r="R17" s="187"/>
      <c r="S17" s="187"/>
      <c r="T17" s="187"/>
      <c r="U17" s="187"/>
      <c r="V17" s="188"/>
      <c r="Y17" s="195" t="s">
        <v>29</v>
      </c>
      <c r="Z17" s="196"/>
      <c r="AA17" s="197" t="s">
        <v>22</v>
      </c>
      <c r="AB17" s="198"/>
      <c r="AC17" s="198"/>
      <c r="AD17" s="198"/>
      <c r="AE17" s="198"/>
      <c r="AF17" s="198"/>
      <c r="AG17" s="198"/>
      <c r="AH17" s="198"/>
      <c r="AI17" s="199"/>
      <c r="AJ17" s="186"/>
      <c r="AK17" s="187"/>
      <c r="AL17" s="187"/>
      <c r="AM17" s="187"/>
      <c r="AN17" s="187"/>
      <c r="AO17" s="187"/>
      <c r="AP17" s="187"/>
      <c r="AQ17" s="187"/>
      <c r="AR17" s="187"/>
      <c r="AS17" s="187"/>
      <c r="AT17" s="188"/>
    </row>
    <row r="18" spans="1:46" s="70" customFormat="1" ht="18" customHeight="1">
      <c r="A18" s="189" t="s">
        <v>24</v>
      </c>
      <c r="B18" s="190"/>
      <c r="C18" s="190"/>
      <c r="D18" s="190"/>
      <c r="E18" s="190"/>
      <c r="F18" s="190"/>
      <c r="G18" s="191"/>
      <c r="H18" s="192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4"/>
      <c r="Y18" s="189" t="s">
        <v>24</v>
      </c>
      <c r="Z18" s="190"/>
      <c r="AA18" s="190"/>
      <c r="AB18" s="190"/>
      <c r="AC18" s="190"/>
      <c r="AD18" s="190"/>
      <c r="AE18" s="191"/>
      <c r="AF18" s="192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4"/>
    </row>
    <row r="19" spans="1:46" s="70" customFormat="1" ht="18" customHeight="1">
      <c r="A19" s="201" t="s">
        <v>25</v>
      </c>
      <c r="B19" s="202"/>
      <c r="C19" s="202"/>
      <c r="D19" s="203"/>
      <c r="E19" s="192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4"/>
      <c r="Y19" s="201" t="s">
        <v>25</v>
      </c>
      <c r="Z19" s="202"/>
      <c r="AA19" s="202"/>
      <c r="AB19" s="203"/>
      <c r="AC19" s="192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4"/>
    </row>
    <row r="20" spans="1:46" s="70" customFormat="1" ht="18" customHeight="1">
      <c r="A20" s="189" t="s">
        <v>26</v>
      </c>
      <c r="B20" s="190"/>
      <c r="C20" s="190"/>
      <c r="D20" s="190"/>
      <c r="E20" s="207"/>
      <c r="F20" s="207"/>
      <c r="G20" s="207"/>
      <c r="H20" s="207"/>
      <c r="I20" s="207"/>
      <c r="J20" s="207"/>
      <c r="K20" s="207"/>
      <c r="L20" s="207"/>
      <c r="M20" s="208"/>
      <c r="N20" s="192"/>
      <c r="O20" s="193"/>
      <c r="P20" s="193"/>
      <c r="Q20" s="193"/>
      <c r="R20" s="193"/>
      <c r="S20" s="193"/>
      <c r="T20" s="193"/>
      <c r="U20" s="193"/>
      <c r="V20" s="194"/>
      <c r="Y20" s="189" t="s">
        <v>26</v>
      </c>
      <c r="Z20" s="190"/>
      <c r="AA20" s="190"/>
      <c r="AB20" s="190"/>
      <c r="AC20" s="207"/>
      <c r="AD20" s="207"/>
      <c r="AE20" s="207"/>
      <c r="AF20" s="207"/>
      <c r="AG20" s="207"/>
      <c r="AH20" s="207"/>
      <c r="AI20" s="207"/>
      <c r="AJ20" s="207"/>
      <c r="AK20" s="208"/>
      <c r="AL20" s="192"/>
      <c r="AM20" s="193"/>
      <c r="AN20" s="193"/>
      <c r="AO20" s="193"/>
      <c r="AP20" s="193"/>
      <c r="AQ20" s="193"/>
      <c r="AR20" s="193"/>
      <c r="AS20" s="193"/>
      <c r="AT20" s="194"/>
    </row>
    <row r="21" spans="1:46" s="70" customFormat="1" ht="18" customHeight="1">
      <c r="A21" s="189" t="s">
        <v>38</v>
      </c>
      <c r="B21" s="190"/>
      <c r="C21" s="190"/>
      <c r="D21" s="190"/>
      <c r="E21" s="190"/>
      <c r="F21" s="190"/>
      <c r="G21" s="190"/>
      <c r="H21" s="190"/>
      <c r="I21" s="190"/>
      <c r="J21" s="190"/>
      <c r="K21" s="191"/>
      <c r="L21" s="192"/>
      <c r="M21" s="205"/>
      <c r="N21" s="206" t="s">
        <v>37</v>
      </c>
      <c r="O21" s="207"/>
      <c r="P21" s="207"/>
      <c r="Q21" s="207"/>
      <c r="R21" s="207"/>
      <c r="S21" s="207"/>
      <c r="T21" s="207"/>
      <c r="U21" s="208"/>
      <c r="V21" s="80"/>
      <c r="Y21" s="189" t="s">
        <v>38</v>
      </c>
      <c r="Z21" s="190"/>
      <c r="AA21" s="190"/>
      <c r="AB21" s="190"/>
      <c r="AC21" s="190"/>
      <c r="AD21" s="190"/>
      <c r="AE21" s="190"/>
      <c r="AF21" s="190"/>
      <c r="AG21" s="190"/>
      <c r="AH21" s="190"/>
      <c r="AI21" s="191"/>
      <c r="AJ21" s="192"/>
      <c r="AK21" s="205"/>
      <c r="AL21" s="206" t="s">
        <v>37</v>
      </c>
      <c r="AM21" s="207"/>
      <c r="AN21" s="207"/>
      <c r="AO21" s="207"/>
      <c r="AP21" s="207"/>
      <c r="AQ21" s="207"/>
      <c r="AR21" s="207"/>
      <c r="AS21" s="208"/>
      <c r="AT21" s="80"/>
    </row>
    <row r="22" spans="1:46" s="70" customFormat="1" ht="18" customHeight="1" thickBot="1">
      <c r="A22" s="180" t="s">
        <v>27</v>
      </c>
      <c r="B22" s="181"/>
      <c r="C22" s="181"/>
      <c r="D22" s="181"/>
      <c r="E22" s="181"/>
      <c r="F22" s="182"/>
      <c r="G22" s="183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5"/>
      <c r="Y22" s="180" t="s">
        <v>27</v>
      </c>
      <c r="Z22" s="181"/>
      <c r="AA22" s="181"/>
      <c r="AB22" s="181"/>
      <c r="AC22" s="181"/>
      <c r="AD22" s="182"/>
      <c r="AE22" s="183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5"/>
    </row>
    <row r="23" spans="1:46" s="70" customFormat="1" ht="18" customHeight="1" thickBot="1">
      <c r="A23" s="84"/>
      <c r="B23" s="83"/>
      <c r="C23" s="83"/>
      <c r="D23" s="83"/>
      <c r="E23" s="82"/>
      <c r="I23" s="81"/>
      <c r="J23" s="71"/>
      <c r="K23" s="71"/>
      <c r="L23" s="71"/>
    </row>
    <row r="24" spans="1:46" s="70" customFormat="1" ht="18" customHeight="1">
      <c r="A24" s="195" t="s">
        <v>30</v>
      </c>
      <c r="B24" s="196"/>
      <c r="C24" s="197" t="s">
        <v>22</v>
      </c>
      <c r="D24" s="198"/>
      <c r="E24" s="198"/>
      <c r="F24" s="198"/>
      <c r="G24" s="198"/>
      <c r="H24" s="198"/>
      <c r="I24" s="198"/>
      <c r="J24" s="198"/>
      <c r="K24" s="199"/>
      <c r="L24" s="186"/>
      <c r="M24" s="187"/>
      <c r="N24" s="187"/>
      <c r="O24" s="187"/>
      <c r="P24" s="187"/>
      <c r="Q24" s="187"/>
      <c r="R24" s="187"/>
      <c r="S24" s="187"/>
      <c r="T24" s="187"/>
      <c r="U24" s="187"/>
      <c r="V24" s="188"/>
      <c r="Y24" s="195" t="s">
        <v>31</v>
      </c>
      <c r="Z24" s="196"/>
      <c r="AA24" s="197" t="s">
        <v>22</v>
      </c>
      <c r="AB24" s="198"/>
      <c r="AC24" s="198"/>
      <c r="AD24" s="198"/>
      <c r="AE24" s="198"/>
      <c r="AF24" s="198"/>
      <c r="AG24" s="198"/>
      <c r="AH24" s="198"/>
      <c r="AI24" s="199"/>
      <c r="AJ24" s="186"/>
      <c r="AK24" s="187"/>
      <c r="AL24" s="187"/>
      <c r="AM24" s="187"/>
      <c r="AN24" s="187"/>
      <c r="AO24" s="187"/>
      <c r="AP24" s="187"/>
      <c r="AQ24" s="187"/>
      <c r="AR24" s="187"/>
      <c r="AS24" s="187"/>
      <c r="AT24" s="188"/>
    </row>
    <row r="25" spans="1:46" s="70" customFormat="1" ht="18" customHeight="1">
      <c r="A25" s="189" t="s">
        <v>24</v>
      </c>
      <c r="B25" s="190"/>
      <c r="C25" s="190"/>
      <c r="D25" s="190"/>
      <c r="E25" s="190"/>
      <c r="F25" s="190"/>
      <c r="G25" s="191"/>
      <c r="H25" s="192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4"/>
      <c r="Y25" s="189" t="s">
        <v>24</v>
      </c>
      <c r="Z25" s="190"/>
      <c r="AA25" s="190"/>
      <c r="AB25" s="190"/>
      <c r="AC25" s="190"/>
      <c r="AD25" s="190"/>
      <c r="AE25" s="191"/>
      <c r="AF25" s="192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4"/>
    </row>
    <row r="26" spans="1:46" s="70" customFormat="1" ht="18" customHeight="1">
      <c r="A26" s="201" t="s">
        <v>25</v>
      </c>
      <c r="B26" s="202"/>
      <c r="C26" s="202"/>
      <c r="D26" s="203"/>
      <c r="E26" s="192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4"/>
      <c r="Y26" s="201" t="s">
        <v>25</v>
      </c>
      <c r="Z26" s="202"/>
      <c r="AA26" s="202"/>
      <c r="AB26" s="203"/>
      <c r="AC26" s="192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4"/>
    </row>
    <row r="27" spans="1:46" s="85" customFormat="1" ht="18" customHeight="1">
      <c r="A27" s="189" t="s">
        <v>26</v>
      </c>
      <c r="B27" s="190"/>
      <c r="C27" s="190"/>
      <c r="D27" s="190"/>
      <c r="E27" s="207"/>
      <c r="F27" s="207"/>
      <c r="G27" s="207"/>
      <c r="H27" s="207"/>
      <c r="I27" s="207"/>
      <c r="J27" s="207"/>
      <c r="K27" s="207"/>
      <c r="L27" s="207"/>
      <c r="M27" s="208"/>
      <c r="N27" s="192"/>
      <c r="O27" s="193"/>
      <c r="P27" s="193"/>
      <c r="Q27" s="193"/>
      <c r="R27" s="193"/>
      <c r="S27" s="193"/>
      <c r="T27" s="193"/>
      <c r="U27" s="193"/>
      <c r="V27" s="194"/>
      <c r="Y27" s="189" t="s">
        <v>26</v>
      </c>
      <c r="Z27" s="190"/>
      <c r="AA27" s="190"/>
      <c r="AB27" s="190"/>
      <c r="AC27" s="207"/>
      <c r="AD27" s="207"/>
      <c r="AE27" s="207"/>
      <c r="AF27" s="207"/>
      <c r="AG27" s="207"/>
      <c r="AH27" s="207"/>
      <c r="AI27" s="207"/>
      <c r="AJ27" s="207"/>
      <c r="AK27" s="208"/>
      <c r="AL27" s="192"/>
      <c r="AM27" s="193"/>
      <c r="AN27" s="193"/>
      <c r="AO27" s="193"/>
      <c r="AP27" s="193"/>
      <c r="AQ27" s="193"/>
      <c r="AR27" s="193"/>
      <c r="AS27" s="193"/>
      <c r="AT27" s="194"/>
    </row>
    <row r="28" spans="1:46" s="70" customFormat="1" ht="18" customHeight="1">
      <c r="A28" s="189" t="s">
        <v>38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1"/>
      <c r="L28" s="192"/>
      <c r="M28" s="205"/>
      <c r="N28" s="206" t="s">
        <v>37</v>
      </c>
      <c r="O28" s="207"/>
      <c r="P28" s="207"/>
      <c r="Q28" s="207"/>
      <c r="R28" s="207"/>
      <c r="S28" s="207"/>
      <c r="T28" s="207"/>
      <c r="U28" s="208"/>
      <c r="V28" s="80"/>
      <c r="Y28" s="189" t="s">
        <v>38</v>
      </c>
      <c r="Z28" s="190"/>
      <c r="AA28" s="190"/>
      <c r="AB28" s="190"/>
      <c r="AC28" s="190"/>
      <c r="AD28" s="190"/>
      <c r="AE28" s="190"/>
      <c r="AF28" s="190"/>
      <c r="AG28" s="190"/>
      <c r="AH28" s="190"/>
      <c r="AI28" s="191"/>
      <c r="AJ28" s="192"/>
      <c r="AK28" s="205"/>
      <c r="AL28" s="206" t="s">
        <v>37</v>
      </c>
      <c r="AM28" s="207"/>
      <c r="AN28" s="207"/>
      <c r="AO28" s="207"/>
      <c r="AP28" s="207"/>
      <c r="AQ28" s="207"/>
      <c r="AR28" s="207"/>
      <c r="AS28" s="208"/>
      <c r="AT28" s="80"/>
    </row>
    <row r="29" spans="1:46" s="70" customFormat="1" ht="18" customHeight="1" thickBot="1">
      <c r="A29" s="180" t="s">
        <v>27</v>
      </c>
      <c r="B29" s="181"/>
      <c r="C29" s="181"/>
      <c r="D29" s="181"/>
      <c r="E29" s="181"/>
      <c r="F29" s="182"/>
      <c r="G29" s="183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5"/>
      <c r="Y29" s="180" t="s">
        <v>27</v>
      </c>
      <c r="Z29" s="181"/>
      <c r="AA29" s="181"/>
      <c r="AB29" s="181"/>
      <c r="AC29" s="181"/>
      <c r="AD29" s="182"/>
      <c r="AE29" s="183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5"/>
    </row>
    <row r="30" spans="1:46" s="70" customFormat="1" ht="18" customHeight="1" thickBot="1">
      <c r="A30" s="84"/>
      <c r="B30" s="83"/>
      <c r="C30" s="83"/>
      <c r="D30" s="83"/>
      <c r="E30" s="82"/>
      <c r="I30" s="81"/>
      <c r="J30" s="71"/>
      <c r="K30" s="71"/>
      <c r="L30" s="71"/>
    </row>
    <row r="31" spans="1:46" s="70" customFormat="1" ht="18" customHeight="1">
      <c r="A31" s="195" t="s">
        <v>32</v>
      </c>
      <c r="B31" s="196"/>
      <c r="C31" s="197" t="s">
        <v>22</v>
      </c>
      <c r="D31" s="198"/>
      <c r="E31" s="198"/>
      <c r="F31" s="198"/>
      <c r="G31" s="198"/>
      <c r="H31" s="198"/>
      <c r="I31" s="198"/>
      <c r="J31" s="198"/>
      <c r="K31" s="199"/>
      <c r="L31" s="186"/>
      <c r="M31" s="187"/>
      <c r="N31" s="187"/>
      <c r="O31" s="187"/>
      <c r="P31" s="187"/>
      <c r="Q31" s="187"/>
      <c r="R31" s="187"/>
      <c r="S31" s="187"/>
      <c r="T31" s="187"/>
      <c r="U31" s="187"/>
      <c r="V31" s="188"/>
      <c r="Y31" s="195" t="s">
        <v>33</v>
      </c>
      <c r="Z31" s="196"/>
      <c r="AA31" s="197" t="s">
        <v>22</v>
      </c>
      <c r="AB31" s="198"/>
      <c r="AC31" s="198"/>
      <c r="AD31" s="198"/>
      <c r="AE31" s="198"/>
      <c r="AF31" s="198"/>
      <c r="AG31" s="198"/>
      <c r="AH31" s="198"/>
      <c r="AI31" s="199"/>
      <c r="AJ31" s="186"/>
      <c r="AK31" s="187"/>
      <c r="AL31" s="187"/>
      <c r="AM31" s="187"/>
      <c r="AN31" s="187"/>
      <c r="AO31" s="187"/>
      <c r="AP31" s="187"/>
      <c r="AQ31" s="187"/>
      <c r="AR31" s="187"/>
      <c r="AS31" s="187"/>
      <c r="AT31" s="188"/>
    </row>
    <row r="32" spans="1:46" s="70" customFormat="1" ht="18" customHeight="1">
      <c r="A32" s="189" t="s">
        <v>24</v>
      </c>
      <c r="B32" s="190"/>
      <c r="C32" s="190"/>
      <c r="D32" s="190"/>
      <c r="E32" s="190"/>
      <c r="F32" s="190"/>
      <c r="G32" s="191"/>
      <c r="H32" s="192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4"/>
      <c r="Y32" s="189" t="s">
        <v>24</v>
      </c>
      <c r="Z32" s="190"/>
      <c r="AA32" s="190"/>
      <c r="AB32" s="190"/>
      <c r="AC32" s="190"/>
      <c r="AD32" s="190"/>
      <c r="AE32" s="191"/>
      <c r="AF32" s="192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4"/>
    </row>
    <row r="33" spans="1:46" s="70" customFormat="1" ht="18" customHeight="1">
      <c r="A33" s="201" t="s">
        <v>25</v>
      </c>
      <c r="B33" s="202"/>
      <c r="C33" s="202"/>
      <c r="D33" s="203"/>
      <c r="E33" s="192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4"/>
      <c r="Y33" s="201" t="s">
        <v>25</v>
      </c>
      <c r="Z33" s="202"/>
      <c r="AA33" s="202"/>
      <c r="AB33" s="203"/>
      <c r="AC33" s="192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4"/>
    </row>
    <row r="34" spans="1:46" s="70" customFormat="1" ht="18" customHeight="1">
      <c r="A34" s="189" t="s">
        <v>26</v>
      </c>
      <c r="B34" s="190"/>
      <c r="C34" s="190"/>
      <c r="D34" s="190"/>
      <c r="E34" s="207"/>
      <c r="F34" s="207"/>
      <c r="G34" s="207"/>
      <c r="H34" s="207"/>
      <c r="I34" s="207"/>
      <c r="J34" s="207"/>
      <c r="K34" s="207"/>
      <c r="L34" s="207"/>
      <c r="M34" s="208"/>
      <c r="N34" s="192"/>
      <c r="O34" s="193"/>
      <c r="P34" s="193"/>
      <c r="Q34" s="193"/>
      <c r="R34" s="193"/>
      <c r="S34" s="193"/>
      <c r="T34" s="193"/>
      <c r="U34" s="193"/>
      <c r="V34" s="194"/>
      <c r="Y34" s="189" t="s">
        <v>26</v>
      </c>
      <c r="Z34" s="190"/>
      <c r="AA34" s="190"/>
      <c r="AB34" s="190"/>
      <c r="AC34" s="207"/>
      <c r="AD34" s="207"/>
      <c r="AE34" s="207"/>
      <c r="AF34" s="207"/>
      <c r="AG34" s="207"/>
      <c r="AH34" s="207"/>
      <c r="AI34" s="207"/>
      <c r="AJ34" s="207"/>
      <c r="AK34" s="208"/>
      <c r="AL34" s="192"/>
      <c r="AM34" s="193"/>
      <c r="AN34" s="193"/>
      <c r="AO34" s="193"/>
      <c r="AP34" s="193"/>
      <c r="AQ34" s="193"/>
      <c r="AR34" s="193"/>
      <c r="AS34" s="193"/>
      <c r="AT34" s="194"/>
    </row>
    <row r="35" spans="1:46" s="70" customFormat="1" ht="18" customHeight="1">
      <c r="A35" s="189" t="s">
        <v>38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1"/>
      <c r="L35" s="192"/>
      <c r="M35" s="205"/>
      <c r="N35" s="206" t="s">
        <v>37</v>
      </c>
      <c r="O35" s="207"/>
      <c r="P35" s="207"/>
      <c r="Q35" s="207"/>
      <c r="R35" s="207"/>
      <c r="S35" s="207"/>
      <c r="T35" s="207"/>
      <c r="U35" s="208"/>
      <c r="V35" s="80"/>
      <c r="Y35" s="189" t="s">
        <v>38</v>
      </c>
      <c r="Z35" s="190"/>
      <c r="AA35" s="190"/>
      <c r="AB35" s="190"/>
      <c r="AC35" s="190"/>
      <c r="AD35" s="190"/>
      <c r="AE35" s="190"/>
      <c r="AF35" s="190"/>
      <c r="AG35" s="190"/>
      <c r="AH35" s="190"/>
      <c r="AI35" s="191"/>
      <c r="AJ35" s="192"/>
      <c r="AK35" s="205"/>
      <c r="AL35" s="206" t="s">
        <v>37</v>
      </c>
      <c r="AM35" s="207"/>
      <c r="AN35" s="207"/>
      <c r="AO35" s="207"/>
      <c r="AP35" s="207"/>
      <c r="AQ35" s="207"/>
      <c r="AR35" s="207"/>
      <c r="AS35" s="208"/>
      <c r="AT35" s="80"/>
    </row>
    <row r="36" spans="1:46" s="70" customFormat="1" ht="18" customHeight="1" thickBot="1">
      <c r="A36" s="180" t="s">
        <v>27</v>
      </c>
      <c r="B36" s="181"/>
      <c r="C36" s="181"/>
      <c r="D36" s="181"/>
      <c r="E36" s="181"/>
      <c r="F36" s="182"/>
      <c r="G36" s="183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5"/>
      <c r="Y36" s="180" t="s">
        <v>27</v>
      </c>
      <c r="Z36" s="181"/>
      <c r="AA36" s="181"/>
      <c r="AB36" s="181"/>
      <c r="AC36" s="181"/>
      <c r="AD36" s="182"/>
      <c r="AE36" s="183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5"/>
    </row>
    <row r="37" spans="1:46" s="77" customFormat="1" ht="18" customHeight="1">
      <c r="A37" s="79"/>
      <c r="B37" s="79"/>
      <c r="C37" s="79"/>
      <c r="D37" s="78"/>
    </row>
    <row r="38" spans="1:46" s="73" customFormat="1" ht="18" customHeight="1">
      <c r="A38" s="76" t="s">
        <v>34</v>
      </c>
      <c r="B38" s="76"/>
      <c r="C38" s="74"/>
      <c r="D38" s="74"/>
      <c r="I38" s="75"/>
      <c r="J38" s="74"/>
      <c r="K38" s="74"/>
      <c r="L38" s="74"/>
    </row>
    <row r="39" spans="1:46" s="72" customFormat="1" ht="24" customHeight="1">
      <c r="A39" s="213"/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</row>
    <row r="40" spans="1:46" s="72" customFormat="1" ht="24" customHeight="1">
      <c r="A40" s="212"/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</row>
    <row r="41" spans="1:46" s="72" customFormat="1" ht="24" customHeight="1">
      <c r="A41" s="212"/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</row>
    <row r="42" spans="1:46" s="70" customFormat="1" ht="24" customHeight="1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</row>
    <row r="43" spans="1:46" ht="18" customHeight="1">
      <c r="A43" s="69"/>
      <c r="B43" s="67"/>
      <c r="C43" s="67"/>
      <c r="D43" s="67"/>
      <c r="I43" s="69"/>
      <c r="J43" s="67"/>
      <c r="K43" s="67"/>
      <c r="L43" s="67"/>
    </row>
    <row r="44" spans="1:46" ht="18" customHeight="1">
      <c r="A44" s="69"/>
      <c r="B44" s="67"/>
      <c r="C44" s="67"/>
      <c r="D44" s="67"/>
      <c r="I44" s="69"/>
      <c r="J44" s="67"/>
      <c r="K44" s="67"/>
      <c r="L44" s="67"/>
    </row>
    <row r="45" spans="1:46" ht="18" customHeight="1">
      <c r="A45" s="69"/>
      <c r="B45" s="67"/>
      <c r="C45" s="67"/>
      <c r="D45" s="67"/>
      <c r="I45" s="69"/>
      <c r="J45" s="67"/>
      <c r="K45" s="67"/>
      <c r="L45" s="67"/>
    </row>
    <row r="46" spans="1:46" ht="18" customHeight="1">
      <c r="A46" s="68"/>
      <c r="B46" s="68"/>
      <c r="C46" s="67"/>
      <c r="D46" s="67"/>
      <c r="I46" s="68"/>
      <c r="J46" s="68"/>
      <c r="K46" s="67"/>
      <c r="L46" s="67"/>
    </row>
    <row r="47" spans="1:46" ht="18" customHeight="1">
      <c r="A47" s="66"/>
      <c r="B47" s="65"/>
      <c r="C47" s="65"/>
      <c r="D47" s="65"/>
      <c r="I47" s="66"/>
      <c r="J47" s="65"/>
      <c r="K47" s="65"/>
      <c r="L47" s="65"/>
    </row>
  </sheetData>
  <sheetProtection password="DC27" sheet="1" objects="1" scenarios="1" selectLockedCells="1"/>
  <mergeCells count="120">
    <mergeCell ref="G29:V29"/>
    <mergeCell ref="A32:G32"/>
    <mergeCell ref="N28:U28"/>
    <mergeCell ref="A41:AT41"/>
    <mergeCell ref="N34:V34"/>
    <mergeCell ref="AJ28:AK28"/>
    <mergeCell ref="L28:M28"/>
    <mergeCell ref="A39:AT39"/>
    <mergeCell ref="A40:AT40"/>
    <mergeCell ref="AL34:AT34"/>
    <mergeCell ref="Y35:AI35"/>
    <mergeCell ref="AJ35:AK35"/>
    <mergeCell ref="Y31:Z31"/>
    <mergeCell ref="AA31:AI31"/>
    <mergeCell ref="AJ31:AT31"/>
    <mergeCell ref="Y33:AB33"/>
    <mergeCell ref="AC33:AT33"/>
    <mergeCell ref="A26:D26"/>
    <mergeCell ref="E26:V26"/>
    <mergeCell ref="Y36:AD36"/>
    <mergeCell ref="AE36:AT36"/>
    <mergeCell ref="A36:F36"/>
    <mergeCell ref="G36:V36"/>
    <mergeCell ref="A35:K35"/>
    <mergeCell ref="L35:M35"/>
    <mergeCell ref="N35:U35"/>
    <mergeCell ref="Y32:AE32"/>
    <mergeCell ref="AF32:AT32"/>
    <mergeCell ref="Y34:AK34"/>
    <mergeCell ref="H32:V32"/>
    <mergeCell ref="A33:D33"/>
    <mergeCell ref="E33:V33"/>
    <mergeCell ref="A34:M34"/>
    <mergeCell ref="AL35:AS35"/>
    <mergeCell ref="AL28:AS28"/>
    <mergeCell ref="Y29:AD29"/>
    <mergeCell ref="AE29:AT29"/>
    <mergeCell ref="A31:B31"/>
    <mergeCell ref="C31:K31"/>
    <mergeCell ref="L31:V31"/>
    <mergeCell ref="A29:F29"/>
    <mergeCell ref="Y25:AE25"/>
    <mergeCell ref="A25:G25"/>
    <mergeCell ref="H25:V25"/>
    <mergeCell ref="A27:M27"/>
    <mergeCell ref="N27:V27"/>
    <mergeCell ref="Y27:AK27"/>
    <mergeCell ref="A5:AT5"/>
    <mergeCell ref="A6:AT6"/>
    <mergeCell ref="A28:K28"/>
    <mergeCell ref="Y28:AI28"/>
    <mergeCell ref="Y24:Z24"/>
    <mergeCell ref="AA24:AI24"/>
    <mergeCell ref="AF25:AT25"/>
    <mergeCell ref="Y26:AB26"/>
    <mergeCell ref="AC26:AT26"/>
    <mergeCell ref="AL27:AT27"/>
    <mergeCell ref="A24:B24"/>
    <mergeCell ref="C24:K24"/>
    <mergeCell ref="Y21:AI21"/>
    <mergeCell ref="AJ21:AK21"/>
    <mergeCell ref="Y22:AD22"/>
    <mergeCell ref="AE22:AT22"/>
    <mergeCell ref="Y20:AK20"/>
    <mergeCell ref="AJ24:AT24"/>
    <mergeCell ref="L24:V24"/>
    <mergeCell ref="AA17:AI17"/>
    <mergeCell ref="AJ17:AT17"/>
    <mergeCell ref="C17:K17"/>
    <mergeCell ref="A22:F22"/>
    <mergeCell ref="A21:K21"/>
    <mergeCell ref="L21:M21"/>
    <mergeCell ref="N21:U21"/>
    <mergeCell ref="G22:V22"/>
    <mergeCell ref="AL21:AS21"/>
    <mergeCell ref="A20:M20"/>
    <mergeCell ref="A19:D19"/>
    <mergeCell ref="Y18:AE18"/>
    <mergeCell ref="AF18:AT18"/>
    <mergeCell ref="N20:V20"/>
    <mergeCell ref="AC19:AT19"/>
    <mergeCell ref="AL20:AT20"/>
    <mergeCell ref="E19:V19"/>
    <mergeCell ref="Y19:AB19"/>
    <mergeCell ref="A1:N1"/>
    <mergeCell ref="A10:B10"/>
    <mergeCell ref="A11:G11"/>
    <mergeCell ref="H11:V11"/>
    <mergeCell ref="A12:D12"/>
    <mergeCell ref="A14:K14"/>
    <mergeCell ref="L10:V10"/>
    <mergeCell ref="C10:K10"/>
    <mergeCell ref="N13:V13"/>
    <mergeCell ref="A4:AT4"/>
    <mergeCell ref="AJ14:AK14"/>
    <mergeCell ref="N14:U14"/>
    <mergeCell ref="L14:M14"/>
    <mergeCell ref="Y12:AB12"/>
    <mergeCell ref="AC12:AT12"/>
    <mergeCell ref="Y13:AK13"/>
    <mergeCell ref="AL13:AT13"/>
    <mergeCell ref="E12:V12"/>
    <mergeCell ref="A13:M13"/>
    <mergeCell ref="A3:AT3"/>
    <mergeCell ref="AL14:AS14"/>
    <mergeCell ref="A15:F15"/>
    <mergeCell ref="G15:V15"/>
    <mergeCell ref="L17:V17"/>
    <mergeCell ref="A18:G18"/>
    <mergeCell ref="H18:V18"/>
    <mergeCell ref="A17:B17"/>
    <mergeCell ref="Y10:Z10"/>
    <mergeCell ref="AA10:AI10"/>
    <mergeCell ref="AJ10:AT10"/>
    <mergeCell ref="Y11:AE11"/>
    <mergeCell ref="AF11:AT11"/>
    <mergeCell ref="Y15:AD15"/>
    <mergeCell ref="AE15:AT15"/>
    <mergeCell ref="Y17:Z17"/>
    <mergeCell ref="Y14:AI14"/>
  </mergeCells>
  <pageMargins left="0.78740157480314965" right="0.59055118110236227" top="0.39370078740157483" bottom="0.39370078740157483" header="0" footer="0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Y23"/>
  <sheetViews>
    <sheetView workbookViewId="0">
      <selection activeCell="C16" sqref="C16"/>
    </sheetView>
  </sheetViews>
  <sheetFormatPr baseColWidth="10" defaultColWidth="11.44140625" defaultRowHeight="10.199999999999999"/>
  <cols>
    <col min="1" max="2" width="6.77734375" style="16" customWidth="1"/>
    <col min="3" max="3" width="11.44140625" style="17"/>
    <col min="4" max="5" width="11.44140625" style="16"/>
    <col min="6" max="25" width="5.6640625" style="17" customWidth="1"/>
    <col min="26" max="26" width="5.6640625" style="16" customWidth="1"/>
    <col min="27" max="254" width="11.44140625" style="16"/>
    <col min="255" max="256" width="20.6640625" style="16" customWidth="1"/>
    <col min="257" max="257" width="8.6640625" style="16" customWidth="1"/>
    <col min="258" max="259" width="5.6640625" style="16" customWidth="1"/>
    <col min="260" max="260" width="6.6640625" style="16" customWidth="1"/>
    <col min="261" max="261" width="5.6640625" style="16" customWidth="1"/>
    <col min="262" max="262" width="5.6640625" style="16" bestFit="1" customWidth="1"/>
    <col min="263" max="265" width="11.44140625" style="16"/>
    <col min="266" max="282" width="5.6640625" style="16" customWidth="1"/>
    <col min="283" max="510" width="11.44140625" style="16"/>
    <col min="511" max="512" width="20.6640625" style="16" customWidth="1"/>
    <col min="513" max="513" width="8.6640625" style="16" customWidth="1"/>
    <col min="514" max="515" width="5.6640625" style="16" customWidth="1"/>
    <col min="516" max="516" width="6.6640625" style="16" customWidth="1"/>
    <col min="517" max="517" width="5.6640625" style="16" customWidth="1"/>
    <col min="518" max="518" width="5.6640625" style="16" bestFit="1" customWidth="1"/>
    <col min="519" max="521" width="11.44140625" style="16"/>
    <col min="522" max="538" width="5.6640625" style="16" customWidth="1"/>
    <col min="539" max="766" width="11.44140625" style="16"/>
    <col min="767" max="768" width="20.6640625" style="16" customWidth="1"/>
    <col min="769" max="769" width="8.6640625" style="16" customWidth="1"/>
    <col min="770" max="771" width="5.6640625" style="16" customWidth="1"/>
    <col min="772" max="772" width="6.6640625" style="16" customWidth="1"/>
    <col min="773" max="773" width="5.6640625" style="16" customWidth="1"/>
    <col min="774" max="774" width="5.6640625" style="16" bestFit="1" customWidth="1"/>
    <col min="775" max="777" width="11.44140625" style="16"/>
    <col min="778" max="794" width="5.6640625" style="16" customWidth="1"/>
    <col min="795" max="1022" width="11.44140625" style="16"/>
    <col min="1023" max="1024" width="20.6640625" style="16" customWidth="1"/>
    <col min="1025" max="1025" width="8.6640625" style="16" customWidth="1"/>
    <col min="1026" max="1027" width="5.6640625" style="16" customWidth="1"/>
    <col min="1028" max="1028" width="6.6640625" style="16" customWidth="1"/>
    <col min="1029" max="1029" width="5.6640625" style="16" customWidth="1"/>
    <col min="1030" max="1030" width="5.6640625" style="16" bestFit="1" customWidth="1"/>
    <col min="1031" max="1033" width="11.44140625" style="16"/>
    <col min="1034" max="1050" width="5.6640625" style="16" customWidth="1"/>
    <col min="1051" max="1278" width="11.44140625" style="16"/>
    <col min="1279" max="1280" width="20.6640625" style="16" customWidth="1"/>
    <col min="1281" max="1281" width="8.6640625" style="16" customWidth="1"/>
    <col min="1282" max="1283" width="5.6640625" style="16" customWidth="1"/>
    <col min="1284" max="1284" width="6.6640625" style="16" customWidth="1"/>
    <col min="1285" max="1285" width="5.6640625" style="16" customWidth="1"/>
    <col min="1286" max="1286" width="5.6640625" style="16" bestFit="1" customWidth="1"/>
    <col min="1287" max="1289" width="11.44140625" style="16"/>
    <col min="1290" max="1306" width="5.6640625" style="16" customWidth="1"/>
    <col min="1307" max="1534" width="11.44140625" style="16"/>
    <col min="1535" max="1536" width="20.6640625" style="16" customWidth="1"/>
    <col min="1537" max="1537" width="8.6640625" style="16" customWidth="1"/>
    <col min="1538" max="1539" width="5.6640625" style="16" customWidth="1"/>
    <col min="1540" max="1540" width="6.6640625" style="16" customWidth="1"/>
    <col min="1541" max="1541" width="5.6640625" style="16" customWidth="1"/>
    <col min="1542" max="1542" width="5.6640625" style="16" bestFit="1" customWidth="1"/>
    <col min="1543" max="1545" width="11.44140625" style="16"/>
    <col min="1546" max="1562" width="5.6640625" style="16" customWidth="1"/>
    <col min="1563" max="1790" width="11.44140625" style="16"/>
    <col min="1791" max="1792" width="20.6640625" style="16" customWidth="1"/>
    <col min="1793" max="1793" width="8.6640625" style="16" customWidth="1"/>
    <col min="1794" max="1795" width="5.6640625" style="16" customWidth="1"/>
    <col min="1796" max="1796" width="6.6640625" style="16" customWidth="1"/>
    <col min="1797" max="1797" width="5.6640625" style="16" customWidth="1"/>
    <col min="1798" max="1798" width="5.6640625" style="16" bestFit="1" customWidth="1"/>
    <col min="1799" max="1801" width="11.44140625" style="16"/>
    <col min="1802" max="1818" width="5.6640625" style="16" customWidth="1"/>
    <col min="1819" max="2046" width="11.44140625" style="16"/>
    <col min="2047" max="2048" width="20.6640625" style="16" customWidth="1"/>
    <col min="2049" max="2049" width="8.6640625" style="16" customWidth="1"/>
    <col min="2050" max="2051" width="5.6640625" style="16" customWidth="1"/>
    <col min="2052" max="2052" width="6.6640625" style="16" customWidth="1"/>
    <col min="2053" max="2053" width="5.6640625" style="16" customWidth="1"/>
    <col min="2054" max="2054" width="5.6640625" style="16" bestFit="1" customWidth="1"/>
    <col min="2055" max="2057" width="11.44140625" style="16"/>
    <col min="2058" max="2074" width="5.6640625" style="16" customWidth="1"/>
    <col min="2075" max="2302" width="11.44140625" style="16"/>
    <col min="2303" max="2304" width="20.6640625" style="16" customWidth="1"/>
    <col min="2305" max="2305" width="8.6640625" style="16" customWidth="1"/>
    <col min="2306" max="2307" width="5.6640625" style="16" customWidth="1"/>
    <col min="2308" max="2308" width="6.6640625" style="16" customWidth="1"/>
    <col min="2309" max="2309" width="5.6640625" style="16" customWidth="1"/>
    <col min="2310" max="2310" width="5.6640625" style="16" bestFit="1" customWidth="1"/>
    <col min="2311" max="2313" width="11.44140625" style="16"/>
    <col min="2314" max="2330" width="5.6640625" style="16" customWidth="1"/>
    <col min="2331" max="2558" width="11.44140625" style="16"/>
    <col min="2559" max="2560" width="20.6640625" style="16" customWidth="1"/>
    <col min="2561" max="2561" width="8.6640625" style="16" customWidth="1"/>
    <col min="2562" max="2563" width="5.6640625" style="16" customWidth="1"/>
    <col min="2564" max="2564" width="6.6640625" style="16" customWidth="1"/>
    <col min="2565" max="2565" width="5.6640625" style="16" customWidth="1"/>
    <col min="2566" max="2566" width="5.6640625" style="16" bestFit="1" customWidth="1"/>
    <col min="2567" max="2569" width="11.44140625" style="16"/>
    <col min="2570" max="2586" width="5.6640625" style="16" customWidth="1"/>
    <col min="2587" max="2814" width="11.44140625" style="16"/>
    <col min="2815" max="2816" width="20.6640625" style="16" customWidth="1"/>
    <col min="2817" max="2817" width="8.6640625" style="16" customWidth="1"/>
    <col min="2818" max="2819" width="5.6640625" style="16" customWidth="1"/>
    <col min="2820" max="2820" width="6.6640625" style="16" customWidth="1"/>
    <col min="2821" max="2821" width="5.6640625" style="16" customWidth="1"/>
    <col min="2822" max="2822" width="5.6640625" style="16" bestFit="1" customWidth="1"/>
    <col min="2823" max="2825" width="11.44140625" style="16"/>
    <col min="2826" max="2842" width="5.6640625" style="16" customWidth="1"/>
    <col min="2843" max="3070" width="11.44140625" style="16"/>
    <col min="3071" max="3072" width="20.6640625" style="16" customWidth="1"/>
    <col min="3073" max="3073" width="8.6640625" style="16" customWidth="1"/>
    <col min="3074" max="3075" width="5.6640625" style="16" customWidth="1"/>
    <col min="3076" max="3076" width="6.6640625" style="16" customWidth="1"/>
    <col min="3077" max="3077" width="5.6640625" style="16" customWidth="1"/>
    <col min="3078" max="3078" width="5.6640625" style="16" bestFit="1" customWidth="1"/>
    <col min="3079" max="3081" width="11.44140625" style="16"/>
    <col min="3082" max="3098" width="5.6640625" style="16" customWidth="1"/>
    <col min="3099" max="3326" width="11.44140625" style="16"/>
    <col min="3327" max="3328" width="20.6640625" style="16" customWidth="1"/>
    <col min="3329" max="3329" width="8.6640625" style="16" customWidth="1"/>
    <col min="3330" max="3331" width="5.6640625" style="16" customWidth="1"/>
    <col min="3332" max="3332" width="6.6640625" style="16" customWidth="1"/>
    <col min="3333" max="3333" width="5.6640625" style="16" customWidth="1"/>
    <col min="3334" max="3334" width="5.6640625" style="16" bestFit="1" customWidth="1"/>
    <col min="3335" max="3337" width="11.44140625" style="16"/>
    <col min="3338" max="3354" width="5.6640625" style="16" customWidth="1"/>
    <col min="3355" max="3582" width="11.44140625" style="16"/>
    <col min="3583" max="3584" width="20.6640625" style="16" customWidth="1"/>
    <col min="3585" max="3585" width="8.6640625" style="16" customWidth="1"/>
    <col min="3586" max="3587" width="5.6640625" style="16" customWidth="1"/>
    <col min="3588" max="3588" width="6.6640625" style="16" customWidth="1"/>
    <col min="3589" max="3589" width="5.6640625" style="16" customWidth="1"/>
    <col min="3590" max="3590" width="5.6640625" style="16" bestFit="1" customWidth="1"/>
    <col min="3591" max="3593" width="11.44140625" style="16"/>
    <col min="3594" max="3610" width="5.6640625" style="16" customWidth="1"/>
    <col min="3611" max="3838" width="11.44140625" style="16"/>
    <col min="3839" max="3840" width="20.6640625" style="16" customWidth="1"/>
    <col min="3841" max="3841" width="8.6640625" style="16" customWidth="1"/>
    <col min="3842" max="3843" width="5.6640625" style="16" customWidth="1"/>
    <col min="3844" max="3844" width="6.6640625" style="16" customWidth="1"/>
    <col min="3845" max="3845" width="5.6640625" style="16" customWidth="1"/>
    <col min="3846" max="3846" width="5.6640625" style="16" bestFit="1" customWidth="1"/>
    <col min="3847" max="3849" width="11.44140625" style="16"/>
    <col min="3850" max="3866" width="5.6640625" style="16" customWidth="1"/>
    <col min="3867" max="4094" width="11.44140625" style="16"/>
    <col min="4095" max="4096" width="20.6640625" style="16" customWidth="1"/>
    <col min="4097" max="4097" width="8.6640625" style="16" customWidth="1"/>
    <col min="4098" max="4099" width="5.6640625" style="16" customWidth="1"/>
    <col min="4100" max="4100" width="6.6640625" style="16" customWidth="1"/>
    <col min="4101" max="4101" width="5.6640625" style="16" customWidth="1"/>
    <col min="4102" max="4102" width="5.6640625" style="16" bestFit="1" customWidth="1"/>
    <col min="4103" max="4105" width="11.44140625" style="16"/>
    <col min="4106" max="4122" width="5.6640625" style="16" customWidth="1"/>
    <col min="4123" max="4350" width="11.44140625" style="16"/>
    <col min="4351" max="4352" width="20.6640625" style="16" customWidth="1"/>
    <col min="4353" max="4353" width="8.6640625" style="16" customWidth="1"/>
    <col min="4354" max="4355" width="5.6640625" style="16" customWidth="1"/>
    <col min="4356" max="4356" width="6.6640625" style="16" customWidth="1"/>
    <col min="4357" max="4357" width="5.6640625" style="16" customWidth="1"/>
    <col min="4358" max="4358" width="5.6640625" style="16" bestFit="1" customWidth="1"/>
    <col min="4359" max="4361" width="11.44140625" style="16"/>
    <col min="4362" max="4378" width="5.6640625" style="16" customWidth="1"/>
    <col min="4379" max="4606" width="11.44140625" style="16"/>
    <col min="4607" max="4608" width="20.6640625" style="16" customWidth="1"/>
    <col min="4609" max="4609" width="8.6640625" style="16" customWidth="1"/>
    <col min="4610" max="4611" width="5.6640625" style="16" customWidth="1"/>
    <col min="4612" max="4612" width="6.6640625" style="16" customWidth="1"/>
    <col min="4613" max="4613" width="5.6640625" style="16" customWidth="1"/>
    <col min="4614" max="4614" width="5.6640625" style="16" bestFit="1" customWidth="1"/>
    <col min="4615" max="4617" width="11.44140625" style="16"/>
    <col min="4618" max="4634" width="5.6640625" style="16" customWidth="1"/>
    <col min="4635" max="4862" width="11.44140625" style="16"/>
    <col min="4863" max="4864" width="20.6640625" style="16" customWidth="1"/>
    <col min="4865" max="4865" width="8.6640625" style="16" customWidth="1"/>
    <col min="4866" max="4867" width="5.6640625" style="16" customWidth="1"/>
    <col min="4868" max="4868" width="6.6640625" style="16" customWidth="1"/>
    <col min="4869" max="4869" width="5.6640625" style="16" customWidth="1"/>
    <col min="4870" max="4870" width="5.6640625" style="16" bestFit="1" customWidth="1"/>
    <col min="4871" max="4873" width="11.44140625" style="16"/>
    <col min="4874" max="4890" width="5.6640625" style="16" customWidth="1"/>
    <col min="4891" max="5118" width="11.44140625" style="16"/>
    <col min="5119" max="5120" width="20.6640625" style="16" customWidth="1"/>
    <col min="5121" max="5121" width="8.6640625" style="16" customWidth="1"/>
    <col min="5122" max="5123" width="5.6640625" style="16" customWidth="1"/>
    <col min="5124" max="5124" width="6.6640625" style="16" customWidth="1"/>
    <col min="5125" max="5125" width="5.6640625" style="16" customWidth="1"/>
    <col min="5126" max="5126" width="5.6640625" style="16" bestFit="1" customWidth="1"/>
    <col min="5127" max="5129" width="11.44140625" style="16"/>
    <col min="5130" max="5146" width="5.6640625" style="16" customWidth="1"/>
    <col min="5147" max="5374" width="11.44140625" style="16"/>
    <col min="5375" max="5376" width="20.6640625" style="16" customWidth="1"/>
    <col min="5377" max="5377" width="8.6640625" style="16" customWidth="1"/>
    <col min="5378" max="5379" width="5.6640625" style="16" customWidth="1"/>
    <col min="5380" max="5380" width="6.6640625" style="16" customWidth="1"/>
    <col min="5381" max="5381" width="5.6640625" style="16" customWidth="1"/>
    <col min="5382" max="5382" width="5.6640625" style="16" bestFit="1" customWidth="1"/>
    <col min="5383" max="5385" width="11.44140625" style="16"/>
    <col min="5386" max="5402" width="5.6640625" style="16" customWidth="1"/>
    <col min="5403" max="5630" width="11.44140625" style="16"/>
    <col min="5631" max="5632" width="20.6640625" style="16" customWidth="1"/>
    <col min="5633" max="5633" width="8.6640625" style="16" customWidth="1"/>
    <col min="5634" max="5635" width="5.6640625" style="16" customWidth="1"/>
    <col min="5636" max="5636" width="6.6640625" style="16" customWidth="1"/>
    <col min="5637" max="5637" width="5.6640625" style="16" customWidth="1"/>
    <col min="5638" max="5638" width="5.6640625" style="16" bestFit="1" customWidth="1"/>
    <col min="5639" max="5641" width="11.44140625" style="16"/>
    <col min="5642" max="5658" width="5.6640625" style="16" customWidth="1"/>
    <col min="5659" max="5886" width="11.44140625" style="16"/>
    <col min="5887" max="5888" width="20.6640625" style="16" customWidth="1"/>
    <col min="5889" max="5889" width="8.6640625" style="16" customWidth="1"/>
    <col min="5890" max="5891" width="5.6640625" style="16" customWidth="1"/>
    <col min="5892" max="5892" width="6.6640625" style="16" customWidth="1"/>
    <col min="5893" max="5893" width="5.6640625" style="16" customWidth="1"/>
    <col min="5894" max="5894" width="5.6640625" style="16" bestFit="1" customWidth="1"/>
    <col min="5895" max="5897" width="11.44140625" style="16"/>
    <col min="5898" max="5914" width="5.6640625" style="16" customWidth="1"/>
    <col min="5915" max="6142" width="11.44140625" style="16"/>
    <col min="6143" max="6144" width="20.6640625" style="16" customWidth="1"/>
    <col min="6145" max="6145" width="8.6640625" style="16" customWidth="1"/>
    <col min="6146" max="6147" width="5.6640625" style="16" customWidth="1"/>
    <col min="6148" max="6148" width="6.6640625" style="16" customWidth="1"/>
    <col min="6149" max="6149" width="5.6640625" style="16" customWidth="1"/>
    <col min="6150" max="6150" width="5.6640625" style="16" bestFit="1" customWidth="1"/>
    <col min="6151" max="6153" width="11.44140625" style="16"/>
    <col min="6154" max="6170" width="5.6640625" style="16" customWidth="1"/>
    <col min="6171" max="6398" width="11.44140625" style="16"/>
    <col min="6399" max="6400" width="20.6640625" style="16" customWidth="1"/>
    <col min="6401" max="6401" width="8.6640625" style="16" customWidth="1"/>
    <col min="6402" max="6403" width="5.6640625" style="16" customWidth="1"/>
    <col min="6404" max="6404" width="6.6640625" style="16" customWidth="1"/>
    <col min="6405" max="6405" width="5.6640625" style="16" customWidth="1"/>
    <col min="6406" max="6406" width="5.6640625" style="16" bestFit="1" customWidth="1"/>
    <col min="6407" max="6409" width="11.44140625" style="16"/>
    <col min="6410" max="6426" width="5.6640625" style="16" customWidth="1"/>
    <col min="6427" max="6654" width="11.44140625" style="16"/>
    <col min="6655" max="6656" width="20.6640625" style="16" customWidth="1"/>
    <col min="6657" max="6657" width="8.6640625" style="16" customWidth="1"/>
    <col min="6658" max="6659" width="5.6640625" style="16" customWidth="1"/>
    <col min="6660" max="6660" width="6.6640625" style="16" customWidth="1"/>
    <col min="6661" max="6661" width="5.6640625" style="16" customWidth="1"/>
    <col min="6662" max="6662" width="5.6640625" style="16" bestFit="1" customWidth="1"/>
    <col min="6663" max="6665" width="11.44140625" style="16"/>
    <col min="6666" max="6682" width="5.6640625" style="16" customWidth="1"/>
    <col min="6683" max="6910" width="11.44140625" style="16"/>
    <col min="6911" max="6912" width="20.6640625" style="16" customWidth="1"/>
    <col min="6913" max="6913" width="8.6640625" style="16" customWidth="1"/>
    <col min="6914" max="6915" width="5.6640625" style="16" customWidth="1"/>
    <col min="6916" max="6916" width="6.6640625" style="16" customWidth="1"/>
    <col min="6917" max="6917" width="5.6640625" style="16" customWidth="1"/>
    <col min="6918" max="6918" width="5.6640625" style="16" bestFit="1" customWidth="1"/>
    <col min="6919" max="6921" width="11.44140625" style="16"/>
    <col min="6922" max="6938" width="5.6640625" style="16" customWidth="1"/>
    <col min="6939" max="7166" width="11.44140625" style="16"/>
    <col min="7167" max="7168" width="20.6640625" style="16" customWidth="1"/>
    <col min="7169" max="7169" width="8.6640625" style="16" customWidth="1"/>
    <col min="7170" max="7171" width="5.6640625" style="16" customWidth="1"/>
    <col min="7172" max="7172" width="6.6640625" style="16" customWidth="1"/>
    <col min="7173" max="7173" width="5.6640625" style="16" customWidth="1"/>
    <col min="7174" max="7174" width="5.6640625" style="16" bestFit="1" customWidth="1"/>
    <col min="7175" max="7177" width="11.44140625" style="16"/>
    <col min="7178" max="7194" width="5.6640625" style="16" customWidth="1"/>
    <col min="7195" max="7422" width="11.44140625" style="16"/>
    <col min="7423" max="7424" width="20.6640625" style="16" customWidth="1"/>
    <col min="7425" max="7425" width="8.6640625" style="16" customWidth="1"/>
    <col min="7426" max="7427" width="5.6640625" style="16" customWidth="1"/>
    <col min="7428" max="7428" width="6.6640625" style="16" customWidth="1"/>
    <col min="7429" max="7429" width="5.6640625" style="16" customWidth="1"/>
    <col min="7430" max="7430" width="5.6640625" style="16" bestFit="1" customWidth="1"/>
    <col min="7431" max="7433" width="11.44140625" style="16"/>
    <col min="7434" max="7450" width="5.6640625" style="16" customWidth="1"/>
    <col min="7451" max="7678" width="11.44140625" style="16"/>
    <col min="7679" max="7680" width="20.6640625" style="16" customWidth="1"/>
    <col min="7681" max="7681" width="8.6640625" style="16" customWidth="1"/>
    <col min="7682" max="7683" width="5.6640625" style="16" customWidth="1"/>
    <col min="7684" max="7684" width="6.6640625" style="16" customWidth="1"/>
    <col min="7685" max="7685" width="5.6640625" style="16" customWidth="1"/>
    <col min="7686" max="7686" width="5.6640625" style="16" bestFit="1" customWidth="1"/>
    <col min="7687" max="7689" width="11.44140625" style="16"/>
    <col min="7690" max="7706" width="5.6640625" style="16" customWidth="1"/>
    <col min="7707" max="7934" width="11.44140625" style="16"/>
    <col min="7935" max="7936" width="20.6640625" style="16" customWidth="1"/>
    <col min="7937" max="7937" width="8.6640625" style="16" customWidth="1"/>
    <col min="7938" max="7939" width="5.6640625" style="16" customWidth="1"/>
    <col min="7940" max="7940" width="6.6640625" style="16" customWidth="1"/>
    <col min="7941" max="7941" width="5.6640625" style="16" customWidth="1"/>
    <col min="7942" max="7942" width="5.6640625" style="16" bestFit="1" customWidth="1"/>
    <col min="7943" max="7945" width="11.44140625" style="16"/>
    <col min="7946" max="7962" width="5.6640625" style="16" customWidth="1"/>
    <col min="7963" max="8190" width="11.44140625" style="16"/>
    <col min="8191" max="8192" width="20.6640625" style="16" customWidth="1"/>
    <col min="8193" max="8193" width="8.6640625" style="16" customWidth="1"/>
    <col min="8194" max="8195" width="5.6640625" style="16" customWidth="1"/>
    <col min="8196" max="8196" width="6.6640625" style="16" customWidth="1"/>
    <col min="8197" max="8197" width="5.6640625" style="16" customWidth="1"/>
    <col min="8198" max="8198" width="5.6640625" style="16" bestFit="1" customWidth="1"/>
    <col min="8199" max="8201" width="11.44140625" style="16"/>
    <col min="8202" max="8218" width="5.6640625" style="16" customWidth="1"/>
    <col min="8219" max="8446" width="11.44140625" style="16"/>
    <col min="8447" max="8448" width="20.6640625" style="16" customWidth="1"/>
    <col min="8449" max="8449" width="8.6640625" style="16" customWidth="1"/>
    <col min="8450" max="8451" width="5.6640625" style="16" customWidth="1"/>
    <col min="8452" max="8452" width="6.6640625" style="16" customWidth="1"/>
    <col min="8453" max="8453" width="5.6640625" style="16" customWidth="1"/>
    <col min="8454" max="8454" width="5.6640625" style="16" bestFit="1" customWidth="1"/>
    <col min="8455" max="8457" width="11.44140625" style="16"/>
    <col min="8458" max="8474" width="5.6640625" style="16" customWidth="1"/>
    <col min="8475" max="8702" width="11.44140625" style="16"/>
    <col min="8703" max="8704" width="20.6640625" style="16" customWidth="1"/>
    <col min="8705" max="8705" width="8.6640625" style="16" customWidth="1"/>
    <col min="8706" max="8707" width="5.6640625" style="16" customWidth="1"/>
    <col min="8708" max="8708" width="6.6640625" style="16" customWidth="1"/>
    <col min="8709" max="8709" width="5.6640625" style="16" customWidth="1"/>
    <col min="8710" max="8710" width="5.6640625" style="16" bestFit="1" customWidth="1"/>
    <col min="8711" max="8713" width="11.44140625" style="16"/>
    <col min="8714" max="8730" width="5.6640625" style="16" customWidth="1"/>
    <col min="8731" max="8958" width="11.44140625" style="16"/>
    <col min="8959" max="8960" width="20.6640625" style="16" customWidth="1"/>
    <col min="8961" max="8961" width="8.6640625" style="16" customWidth="1"/>
    <col min="8962" max="8963" width="5.6640625" style="16" customWidth="1"/>
    <col min="8964" max="8964" width="6.6640625" style="16" customWidth="1"/>
    <col min="8965" max="8965" width="5.6640625" style="16" customWidth="1"/>
    <col min="8966" max="8966" width="5.6640625" style="16" bestFit="1" customWidth="1"/>
    <col min="8967" max="8969" width="11.44140625" style="16"/>
    <col min="8970" max="8986" width="5.6640625" style="16" customWidth="1"/>
    <col min="8987" max="9214" width="11.44140625" style="16"/>
    <col min="9215" max="9216" width="20.6640625" style="16" customWidth="1"/>
    <col min="9217" max="9217" width="8.6640625" style="16" customWidth="1"/>
    <col min="9218" max="9219" width="5.6640625" style="16" customWidth="1"/>
    <col min="9220" max="9220" width="6.6640625" style="16" customWidth="1"/>
    <col min="9221" max="9221" width="5.6640625" style="16" customWidth="1"/>
    <col min="9222" max="9222" width="5.6640625" style="16" bestFit="1" customWidth="1"/>
    <col min="9223" max="9225" width="11.44140625" style="16"/>
    <col min="9226" max="9242" width="5.6640625" style="16" customWidth="1"/>
    <col min="9243" max="9470" width="11.44140625" style="16"/>
    <col min="9471" max="9472" width="20.6640625" style="16" customWidth="1"/>
    <col min="9473" max="9473" width="8.6640625" style="16" customWidth="1"/>
    <col min="9474" max="9475" width="5.6640625" style="16" customWidth="1"/>
    <col min="9476" max="9476" width="6.6640625" style="16" customWidth="1"/>
    <col min="9477" max="9477" width="5.6640625" style="16" customWidth="1"/>
    <col min="9478" max="9478" width="5.6640625" style="16" bestFit="1" customWidth="1"/>
    <col min="9479" max="9481" width="11.44140625" style="16"/>
    <col min="9482" max="9498" width="5.6640625" style="16" customWidth="1"/>
    <col min="9499" max="9726" width="11.44140625" style="16"/>
    <col min="9727" max="9728" width="20.6640625" style="16" customWidth="1"/>
    <col min="9729" max="9729" width="8.6640625" style="16" customWidth="1"/>
    <col min="9730" max="9731" width="5.6640625" style="16" customWidth="1"/>
    <col min="9732" max="9732" width="6.6640625" style="16" customWidth="1"/>
    <col min="9733" max="9733" width="5.6640625" style="16" customWidth="1"/>
    <col min="9734" max="9734" width="5.6640625" style="16" bestFit="1" customWidth="1"/>
    <col min="9735" max="9737" width="11.44140625" style="16"/>
    <col min="9738" max="9754" width="5.6640625" style="16" customWidth="1"/>
    <col min="9755" max="9982" width="11.44140625" style="16"/>
    <col min="9983" max="9984" width="20.6640625" style="16" customWidth="1"/>
    <col min="9985" max="9985" width="8.6640625" style="16" customWidth="1"/>
    <col min="9986" max="9987" width="5.6640625" style="16" customWidth="1"/>
    <col min="9988" max="9988" width="6.6640625" style="16" customWidth="1"/>
    <col min="9989" max="9989" width="5.6640625" style="16" customWidth="1"/>
    <col min="9990" max="9990" width="5.6640625" style="16" bestFit="1" customWidth="1"/>
    <col min="9991" max="9993" width="11.44140625" style="16"/>
    <col min="9994" max="10010" width="5.6640625" style="16" customWidth="1"/>
    <col min="10011" max="10238" width="11.44140625" style="16"/>
    <col min="10239" max="10240" width="20.6640625" style="16" customWidth="1"/>
    <col min="10241" max="10241" width="8.6640625" style="16" customWidth="1"/>
    <col min="10242" max="10243" width="5.6640625" style="16" customWidth="1"/>
    <col min="10244" max="10244" width="6.6640625" style="16" customWidth="1"/>
    <col min="10245" max="10245" width="5.6640625" style="16" customWidth="1"/>
    <col min="10246" max="10246" width="5.6640625" style="16" bestFit="1" customWidth="1"/>
    <col min="10247" max="10249" width="11.44140625" style="16"/>
    <col min="10250" max="10266" width="5.6640625" style="16" customWidth="1"/>
    <col min="10267" max="10494" width="11.44140625" style="16"/>
    <col min="10495" max="10496" width="20.6640625" style="16" customWidth="1"/>
    <col min="10497" max="10497" width="8.6640625" style="16" customWidth="1"/>
    <col min="10498" max="10499" width="5.6640625" style="16" customWidth="1"/>
    <col min="10500" max="10500" width="6.6640625" style="16" customWidth="1"/>
    <col min="10501" max="10501" width="5.6640625" style="16" customWidth="1"/>
    <col min="10502" max="10502" width="5.6640625" style="16" bestFit="1" customWidth="1"/>
    <col min="10503" max="10505" width="11.44140625" style="16"/>
    <col min="10506" max="10522" width="5.6640625" style="16" customWidth="1"/>
    <col min="10523" max="10750" width="11.44140625" style="16"/>
    <col min="10751" max="10752" width="20.6640625" style="16" customWidth="1"/>
    <col min="10753" max="10753" width="8.6640625" style="16" customWidth="1"/>
    <col min="10754" max="10755" width="5.6640625" style="16" customWidth="1"/>
    <col min="10756" max="10756" width="6.6640625" style="16" customWidth="1"/>
    <col min="10757" max="10757" width="5.6640625" style="16" customWidth="1"/>
    <col min="10758" max="10758" width="5.6640625" style="16" bestFit="1" customWidth="1"/>
    <col min="10759" max="10761" width="11.44140625" style="16"/>
    <col min="10762" max="10778" width="5.6640625" style="16" customWidth="1"/>
    <col min="10779" max="11006" width="11.44140625" style="16"/>
    <col min="11007" max="11008" width="20.6640625" style="16" customWidth="1"/>
    <col min="11009" max="11009" width="8.6640625" style="16" customWidth="1"/>
    <col min="11010" max="11011" width="5.6640625" style="16" customWidth="1"/>
    <col min="11012" max="11012" width="6.6640625" style="16" customWidth="1"/>
    <col min="11013" max="11013" width="5.6640625" style="16" customWidth="1"/>
    <col min="11014" max="11014" width="5.6640625" style="16" bestFit="1" customWidth="1"/>
    <col min="11015" max="11017" width="11.44140625" style="16"/>
    <col min="11018" max="11034" width="5.6640625" style="16" customWidth="1"/>
    <col min="11035" max="11262" width="11.44140625" style="16"/>
    <col min="11263" max="11264" width="20.6640625" style="16" customWidth="1"/>
    <col min="11265" max="11265" width="8.6640625" style="16" customWidth="1"/>
    <col min="11266" max="11267" width="5.6640625" style="16" customWidth="1"/>
    <col min="11268" max="11268" width="6.6640625" style="16" customWidth="1"/>
    <col min="11269" max="11269" width="5.6640625" style="16" customWidth="1"/>
    <col min="11270" max="11270" width="5.6640625" style="16" bestFit="1" customWidth="1"/>
    <col min="11271" max="11273" width="11.44140625" style="16"/>
    <col min="11274" max="11290" width="5.6640625" style="16" customWidth="1"/>
    <col min="11291" max="11518" width="11.44140625" style="16"/>
    <col min="11519" max="11520" width="20.6640625" style="16" customWidth="1"/>
    <col min="11521" max="11521" width="8.6640625" style="16" customWidth="1"/>
    <col min="11522" max="11523" width="5.6640625" style="16" customWidth="1"/>
    <col min="11524" max="11524" width="6.6640625" style="16" customWidth="1"/>
    <col min="11525" max="11525" width="5.6640625" style="16" customWidth="1"/>
    <col min="11526" max="11526" width="5.6640625" style="16" bestFit="1" customWidth="1"/>
    <col min="11527" max="11529" width="11.44140625" style="16"/>
    <col min="11530" max="11546" width="5.6640625" style="16" customWidth="1"/>
    <col min="11547" max="11774" width="11.44140625" style="16"/>
    <col min="11775" max="11776" width="20.6640625" style="16" customWidth="1"/>
    <col min="11777" max="11777" width="8.6640625" style="16" customWidth="1"/>
    <col min="11778" max="11779" width="5.6640625" style="16" customWidth="1"/>
    <col min="11780" max="11780" width="6.6640625" style="16" customWidth="1"/>
    <col min="11781" max="11781" width="5.6640625" style="16" customWidth="1"/>
    <col min="11782" max="11782" width="5.6640625" style="16" bestFit="1" customWidth="1"/>
    <col min="11783" max="11785" width="11.44140625" style="16"/>
    <col min="11786" max="11802" width="5.6640625" style="16" customWidth="1"/>
    <col min="11803" max="12030" width="11.44140625" style="16"/>
    <col min="12031" max="12032" width="20.6640625" style="16" customWidth="1"/>
    <col min="12033" max="12033" width="8.6640625" style="16" customWidth="1"/>
    <col min="12034" max="12035" width="5.6640625" style="16" customWidth="1"/>
    <col min="12036" max="12036" width="6.6640625" style="16" customWidth="1"/>
    <col min="12037" max="12037" width="5.6640625" style="16" customWidth="1"/>
    <col min="12038" max="12038" width="5.6640625" style="16" bestFit="1" customWidth="1"/>
    <col min="12039" max="12041" width="11.44140625" style="16"/>
    <col min="12042" max="12058" width="5.6640625" style="16" customWidth="1"/>
    <col min="12059" max="12286" width="11.44140625" style="16"/>
    <col min="12287" max="12288" width="20.6640625" style="16" customWidth="1"/>
    <col min="12289" max="12289" width="8.6640625" style="16" customWidth="1"/>
    <col min="12290" max="12291" width="5.6640625" style="16" customWidth="1"/>
    <col min="12292" max="12292" width="6.6640625" style="16" customWidth="1"/>
    <col min="12293" max="12293" width="5.6640625" style="16" customWidth="1"/>
    <col min="12294" max="12294" width="5.6640625" style="16" bestFit="1" customWidth="1"/>
    <col min="12295" max="12297" width="11.44140625" style="16"/>
    <col min="12298" max="12314" width="5.6640625" style="16" customWidth="1"/>
    <col min="12315" max="12542" width="11.44140625" style="16"/>
    <col min="12543" max="12544" width="20.6640625" style="16" customWidth="1"/>
    <col min="12545" max="12545" width="8.6640625" style="16" customWidth="1"/>
    <col min="12546" max="12547" width="5.6640625" style="16" customWidth="1"/>
    <col min="12548" max="12548" width="6.6640625" style="16" customWidth="1"/>
    <col min="12549" max="12549" width="5.6640625" style="16" customWidth="1"/>
    <col min="12550" max="12550" width="5.6640625" style="16" bestFit="1" customWidth="1"/>
    <col min="12551" max="12553" width="11.44140625" style="16"/>
    <col min="12554" max="12570" width="5.6640625" style="16" customWidth="1"/>
    <col min="12571" max="12798" width="11.44140625" style="16"/>
    <col min="12799" max="12800" width="20.6640625" style="16" customWidth="1"/>
    <col min="12801" max="12801" width="8.6640625" style="16" customWidth="1"/>
    <col min="12802" max="12803" width="5.6640625" style="16" customWidth="1"/>
    <col min="12804" max="12804" width="6.6640625" style="16" customWidth="1"/>
    <col min="12805" max="12805" width="5.6640625" style="16" customWidth="1"/>
    <col min="12806" max="12806" width="5.6640625" style="16" bestFit="1" customWidth="1"/>
    <col min="12807" max="12809" width="11.44140625" style="16"/>
    <col min="12810" max="12826" width="5.6640625" style="16" customWidth="1"/>
    <col min="12827" max="13054" width="11.44140625" style="16"/>
    <col min="13055" max="13056" width="20.6640625" style="16" customWidth="1"/>
    <col min="13057" max="13057" width="8.6640625" style="16" customWidth="1"/>
    <col min="13058" max="13059" width="5.6640625" style="16" customWidth="1"/>
    <col min="13060" max="13060" width="6.6640625" style="16" customWidth="1"/>
    <col min="13061" max="13061" width="5.6640625" style="16" customWidth="1"/>
    <col min="13062" max="13062" width="5.6640625" style="16" bestFit="1" customWidth="1"/>
    <col min="13063" max="13065" width="11.44140625" style="16"/>
    <col min="13066" max="13082" width="5.6640625" style="16" customWidth="1"/>
    <col min="13083" max="13310" width="11.44140625" style="16"/>
    <col min="13311" max="13312" width="20.6640625" style="16" customWidth="1"/>
    <col min="13313" max="13313" width="8.6640625" style="16" customWidth="1"/>
    <col min="13314" max="13315" width="5.6640625" style="16" customWidth="1"/>
    <col min="13316" max="13316" width="6.6640625" style="16" customWidth="1"/>
    <col min="13317" max="13317" width="5.6640625" style="16" customWidth="1"/>
    <col min="13318" max="13318" width="5.6640625" style="16" bestFit="1" customWidth="1"/>
    <col min="13319" max="13321" width="11.44140625" style="16"/>
    <col min="13322" max="13338" width="5.6640625" style="16" customWidth="1"/>
    <col min="13339" max="13566" width="11.44140625" style="16"/>
    <col min="13567" max="13568" width="20.6640625" style="16" customWidth="1"/>
    <col min="13569" max="13569" width="8.6640625" style="16" customWidth="1"/>
    <col min="13570" max="13571" width="5.6640625" style="16" customWidth="1"/>
    <col min="13572" max="13572" width="6.6640625" style="16" customWidth="1"/>
    <col min="13573" max="13573" width="5.6640625" style="16" customWidth="1"/>
    <col min="13574" max="13574" width="5.6640625" style="16" bestFit="1" customWidth="1"/>
    <col min="13575" max="13577" width="11.44140625" style="16"/>
    <col min="13578" max="13594" width="5.6640625" style="16" customWidth="1"/>
    <col min="13595" max="13822" width="11.44140625" style="16"/>
    <col min="13823" max="13824" width="20.6640625" style="16" customWidth="1"/>
    <col min="13825" max="13825" width="8.6640625" style="16" customWidth="1"/>
    <col min="13826" max="13827" width="5.6640625" style="16" customWidth="1"/>
    <col min="13828" max="13828" width="6.6640625" style="16" customWidth="1"/>
    <col min="13829" max="13829" width="5.6640625" style="16" customWidth="1"/>
    <col min="13830" max="13830" width="5.6640625" style="16" bestFit="1" customWidth="1"/>
    <col min="13831" max="13833" width="11.44140625" style="16"/>
    <col min="13834" max="13850" width="5.6640625" style="16" customWidth="1"/>
    <col min="13851" max="14078" width="11.44140625" style="16"/>
    <col min="14079" max="14080" width="20.6640625" style="16" customWidth="1"/>
    <col min="14081" max="14081" width="8.6640625" style="16" customWidth="1"/>
    <col min="14082" max="14083" width="5.6640625" style="16" customWidth="1"/>
    <col min="14084" max="14084" width="6.6640625" style="16" customWidth="1"/>
    <col min="14085" max="14085" width="5.6640625" style="16" customWidth="1"/>
    <col min="14086" max="14086" width="5.6640625" style="16" bestFit="1" customWidth="1"/>
    <col min="14087" max="14089" width="11.44140625" style="16"/>
    <col min="14090" max="14106" width="5.6640625" style="16" customWidth="1"/>
    <col min="14107" max="14334" width="11.44140625" style="16"/>
    <col min="14335" max="14336" width="20.6640625" style="16" customWidth="1"/>
    <col min="14337" max="14337" width="8.6640625" style="16" customWidth="1"/>
    <col min="14338" max="14339" width="5.6640625" style="16" customWidth="1"/>
    <col min="14340" max="14340" width="6.6640625" style="16" customWidth="1"/>
    <col min="14341" max="14341" width="5.6640625" style="16" customWidth="1"/>
    <col min="14342" max="14342" width="5.6640625" style="16" bestFit="1" customWidth="1"/>
    <col min="14343" max="14345" width="11.44140625" style="16"/>
    <col min="14346" max="14362" width="5.6640625" style="16" customWidth="1"/>
    <col min="14363" max="14590" width="11.44140625" style="16"/>
    <col min="14591" max="14592" width="20.6640625" style="16" customWidth="1"/>
    <col min="14593" max="14593" width="8.6640625" style="16" customWidth="1"/>
    <col min="14594" max="14595" width="5.6640625" style="16" customWidth="1"/>
    <col min="14596" max="14596" width="6.6640625" style="16" customWidth="1"/>
    <col min="14597" max="14597" width="5.6640625" style="16" customWidth="1"/>
    <col min="14598" max="14598" width="5.6640625" style="16" bestFit="1" customWidth="1"/>
    <col min="14599" max="14601" width="11.44140625" style="16"/>
    <col min="14602" max="14618" width="5.6640625" style="16" customWidth="1"/>
    <col min="14619" max="14846" width="11.44140625" style="16"/>
    <col min="14847" max="14848" width="20.6640625" style="16" customWidth="1"/>
    <col min="14849" max="14849" width="8.6640625" style="16" customWidth="1"/>
    <col min="14850" max="14851" width="5.6640625" style="16" customWidth="1"/>
    <col min="14852" max="14852" width="6.6640625" style="16" customWidth="1"/>
    <col min="14853" max="14853" width="5.6640625" style="16" customWidth="1"/>
    <col min="14854" max="14854" width="5.6640625" style="16" bestFit="1" customWidth="1"/>
    <col min="14855" max="14857" width="11.44140625" style="16"/>
    <col min="14858" max="14874" width="5.6640625" style="16" customWidth="1"/>
    <col min="14875" max="15102" width="11.44140625" style="16"/>
    <col min="15103" max="15104" width="20.6640625" style="16" customWidth="1"/>
    <col min="15105" max="15105" width="8.6640625" style="16" customWidth="1"/>
    <col min="15106" max="15107" width="5.6640625" style="16" customWidth="1"/>
    <col min="15108" max="15108" width="6.6640625" style="16" customWidth="1"/>
    <col min="15109" max="15109" width="5.6640625" style="16" customWidth="1"/>
    <col min="15110" max="15110" width="5.6640625" style="16" bestFit="1" customWidth="1"/>
    <col min="15111" max="15113" width="11.44140625" style="16"/>
    <col min="15114" max="15130" width="5.6640625" style="16" customWidth="1"/>
    <col min="15131" max="15358" width="11.44140625" style="16"/>
    <col min="15359" max="15360" width="20.6640625" style="16" customWidth="1"/>
    <col min="15361" max="15361" width="8.6640625" style="16" customWidth="1"/>
    <col min="15362" max="15363" width="5.6640625" style="16" customWidth="1"/>
    <col min="15364" max="15364" width="6.6640625" style="16" customWidth="1"/>
    <col min="15365" max="15365" width="5.6640625" style="16" customWidth="1"/>
    <col min="15366" max="15366" width="5.6640625" style="16" bestFit="1" customWidth="1"/>
    <col min="15367" max="15369" width="11.44140625" style="16"/>
    <col min="15370" max="15386" width="5.6640625" style="16" customWidth="1"/>
    <col min="15387" max="15614" width="11.44140625" style="16"/>
    <col min="15615" max="15616" width="20.6640625" style="16" customWidth="1"/>
    <col min="15617" max="15617" width="8.6640625" style="16" customWidth="1"/>
    <col min="15618" max="15619" width="5.6640625" style="16" customWidth="1"/>
    <col min="15620" max="15620" width="6.6640625" style="16" customWidth="1"/>
    <col min="15621" max="15621" width="5.6640625" style="16" customWidth="1"/>
    <col min="15622" max="15622" width="5.6640625" style="16" bestFit="1" customWidth="1"/>
    <col min="15623" max="15625" width="11.44140625" style="16"/>
    <col min="15626" max="15642" width="5.6640625" style="16" customWidth="1"/>
    <col min="15643" max="15870" width="11.44140625" style="16"/>
    <col min="15871" max="15872" width="20.6640625" style="16" customWidth="1"/>
    <col min="15873" max="15873" width="8.6640625" style="16" customWidth="1"/>
    <col min="15874" max="15875" width="5.6640625" style="16" customWidth="1"/>
    <col min="15876" max="15876" width="6.6640625" style="16" customWidth="1"/>
    <col min="15877" max="15877" width="5.6640625" style="16" customWidth="1"/>
    <col min="15878" max="15878" width="5.6640625" style="16" bestFit="1" customWidth="1"/>
    <col min="15879" max="15881" width="11.44140625" style="16"/>
    <col min="15882" max="15898" width="5.6640625" style="16" customWidth="1"/>
    <col min="15899" max="16126" width="11.44140625" style="16"/>
    <col min="16127" max="16128" width="20.6640625" style="16" customWidth="1"/>
    <col min="16129" max="16129" width="8.6640625" style="16" customWidth="1"/>
    <col min="16130" max="16131" width="5.6640625" style="16" customWidth="1"/>
    <col min="16132" max="16132" width="6.6640625" style="16" customWidth="1"/>
    <col min="16133" max="16133" width="5.6640625" style="16" customWidth="1"/>
    <col min="16134" max="16134" width="5.6640625" style="16" bestFit="1" customWidth="1"/>
    <col min="16135" max="16137" width="11.44140625" style="16"/>
    <col min="16138" max="16154" width="5.6640625" style="16" customWidth="1"/>
    <col min="16155" max="16384" width="11.44140625" style="16"/>
  </cols>
  <sheetData>
    <row r="1" spans="1:25" s="21" customFormat="1" ht="21" customHeight="1" thickBot="1">
      <c r="A1" s="46" t="s">
        <v>9</v>
      </c>
      <c r="B1" s="46" t="s">
        <v>10</v>
      </c>
      <c r="C1" s="42"/>
      <c r="D1" s="43"/>
      <c r="F1" s="220" t="s">
        <v>19</v>
      </c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"/>
      <c r="T1" s="22"/>
      <c r="U1" s="22"/>
      <c r="V1" s="22"/>
      <c r="W1" s="22"/>
      <c r="X1" s="22"/>
      <c r="Y1" s="22"/>
    </row>
    <row r="2" spans="1:25" s="21" customFormat="1" ht="21" customHeight="1">
      <c r="A2" s="27" t="str">
        <f>'100Wurf'!Y7</f>
        <v/>
      </c>
      <c r="B2" s="28">
        <f>SUM(H2:R2)</f>
        <v>0</v>
      </c>
      <c r="C2" s="214">
        <f>T2</f>
        <v>0</v>
      </c>
      <c r="D2" s="43"/>
      <c r="F2" s="112" t="e">
        <f>RANK(A2,$A$2:$A$13,1)</f>
        <v>#VALUE!</v>
      </c>
      <c r="G2" s="111">
        <f>COUNTIF($F$2:$F$13,F2)</f>
        <v>12</v>
      </c>
      <c r="H2" s="41">
        <f>IF($G2=1,$F2,0)</f>
        <v>0</v>
      </c>
      <c r="I2" s="41">
        <f>IF($G2=2,$F2+0.5,0)</f>
        <v>0</v>
      </c>
      <c r="J2" s="41">
        <f>IF($G2=3,$F2+1,0)</f>
        <v>0</v>
      </c>
      <c r="K2" s="41">
        <f>IF($G2=4,$F2+1.5,0)</f>
        <v>0</v>
      </c>
      <c r="L2" s="41">
        <f>IF($G2=5,$F2+2,0)</f>
        <v>0</v>
      </c>
      <c r="M2" s="41">
        <f>IF($G2=6,$F2+2.5,0)</f>
        <v>0</v>
      </c>
      <c r="N2" s="41">
        <f>IF($G2=7,$F2+3,0)</f>
        <v>0</v>
      </c>
      <c r="O2" s="41">
        <f>IF(G2=8,$F2+3.5,0)</f>
        <v>0</v>
      </c>
      <c r="P2" s="41">
        <f>IF(G2=9,$F2+4,0)</f>
        <v>0</v>
      </c>
      <c r="Q2" s="41">
        <f>IF(G2=10,$F2+4.5,0)</f>
        <v>0</v>
      </c>
      <c r="R2" s="41">
        <f>IF(G2=11,$F2+5,0)</f>
        <v>0</v>
      </c>
      <c r="S2" s="22"/>
      <c r="T2" s="114"/>
      <c r="U2" s="30"/>
      <c r="V2" s="30"/>
      <c r="W2" s="30"/>
      <c r="X2" s="30"/>
      <c r="Y2" s="22"/>
    </row>
    <row r="3" spans="1:25" s="21" customFormat="1" ht="21" customHeight="1">
      <c r="A3" s="23" t="str">
        <f>'100Wurf'!Y8</f>
        <v/>
      </c>
      <c r="B3" s="24">
        <f>SUM(H3:R3)</f>
        <v>0</v>
      </c>
      <c r="C3" s="215"/>
      <c r="D3" s="43"/>
      <c r="F3" s="112" t="e">
        <f t="shared" ref="F3:F13" si="0">RANK(A3,$A$2:$A$13,1)</f>
        <v>#VALUE!</v>
      </c>
      <c r="G3" s="111">
        <f t="shared" ref="G3:G13" si="1">COUNTIF($F$2:$F$13,F3)</f>
        <v>12</v>
      </c>
      <c r="H3" s="41">
        <f t="shared" ref="H3:H13" si="2">IF($G3=1,$F3,0)</f>
        <v>0</v>
      </c>
      <c r="I3" s="41">
        <f t="shared" ref="I3:I13" si="3">IF($G3=2,$F3+0.5,0)</f>
        <v>0</v>
      </c>
      <c r="J3" s="41">
        <f t="shared" ref="J3:J13" si="4">IF($G3=3,$F3+1,0)</f>
        <v>0</v>
      </c>
      <c r="K3" s="41">
        <f t="shared" ref="K3:K13" si="5">IF($G3=4,$F3+1.5,0)</f>
        <v>0</v>
      </c>
      <c r="L3" s="41">
        <f t="shared" ref="L3:L13" si="6">IF($G3=5,$F3+2,0)</f>
        <v>0</v>
      </c>
      <c r="M3" s="41">
        <f t="shared" ref="M3:M13" si="7">IF($G3=6,$F3+2.5,0)</f>
        <v>0</v>
      </c>
      <c r="N3" s="41">
        <f t="shared" ref="N3:N13" si="8">IF($G3=7,$F3+3,0)</f>
        <v>0</v>
      </c>
      <c r="O3" s="41">
        <f t="shared" ref="O3:O13" si="9">IF(G3=8,$F3+3.5,0)</f>
        <v>0</v>
      </c>
      <c r="P3" s="41">
        <f t="shared" ref="P3:P13" si="10">IF(G3=9,$F3+4,0)</f>
        <v>0</v>
      </c>
      <c r="Q3" s="41">
        <f t="shared" ref="Q3:Q13" si="11">IF(G3=10,$F3+4.5,0)</f>
        <v>0</v>
      </c>
      <c r="R3" s="41">
        <f t="shared" ref="R3:R13" si="12">IF(G3=11,$F3+5,0)</f>
        <v>0</v>
      </c>
      <c r="S3" s="22"/>
      <c r="T3" s="114"/>
      <c r="U3" s="30"/>
      <c r="V3" s="30"/>
      <c r="W3" s="30"/>
      <c r="X3" s="30"/>
      <c r="Y3" s="22"/>
    </row>
    <row r="4" spans="1:25" s="21" customFormat="1" ht="21" customHeight="1" thickBot="1">
      <c r="A4" s="23" t="str">
        <f>'100Wurf'!Y9</f>
        <v/>
      </c>
      <c r="B4" s="24">
        <f t="shared" ref="B4:B5" si="13">SUM(H4:R4)</f>
        <v>0</v>
      </c>
      <c r="C4" s="215"/>
      <c r="D4" s="43"/>
      <c r="F4" s="112" t="e">
        <f t="shared" si="0"/>
        <v>#VALUE!</v>
      </c>
      <c r="G4" s="111">
        <f t="shared" si="1"/>
        <v>12</v>
      </c>
      <c r="H4" s="41">
        <f t="shared" si="2"/>
        <v>0</v>
      </c>
      <c r="I4" s="41">
        <f t="shared" si="3"/>
        <v>0</v>
      </c>
      <c r="J4" s="41">
        <f t="shared" si="4"/>
        <v>0</v>
      </c>
      <c r="K4" s="41">
        <f t="shared" si="5"/>
        <v>0</v>
      </c>
      <c r="L4" s="41">
        <f t="shared" si="6"/>
        <v>0</v>
      </c>
      <c r="M4" s="41">
        <f t="shared" si="7"/>
        <v>0</v>
      </c>
      <c r="N4" s="41">
        <f t="shared" si="8"/>
        <v>0</v>
      </c>
      <c r="O4" s="41">
        <f t="shared" si="9"/>
        <v>0</v>
      </c>
      <c r="P4" s="41">
        <f t="shared" si="10"/>
        <v>0</v>
      </c>
      <c r="Q4" s="41">
        <f t="shared" si="11"/>
        <v>0</v>
      </c>
      <c r="R4" s="41">
        <f t="shared" si="12"/>
        <v>0</v>
      </c>
      <c r="S4" s="22"/>
      <c r="T4" s="114"/>
      <c r="U4" s="22"/>
      <c r="V4" s="22"/>
      <c r="W4" s="22"/>
      <c r="X4" s="22"/>
      <c r="Y4" s="22"/>
    </row>
    <row r="5" spans="1:25" s="21" customFormat="1" ht="21" customHeight="1" thickBot="1">
      <c r="A5" s="25" t="str">
        <f>'100Wurf'!Y10</f>
        <v/>
      </c>
      <c r="B5" s="24">
        <f t="shared" si="13"/>
        <v>0</v>
      </c>
      <c r="C5" s="216"/>
      <c r="D5" s="44">
        <f>SUM(A2:A5)</f>
        <v>0</v>
      </c>
      <c r="F5" s="112" t="e">
        <f t="shared" si="0"/>
        <v>#VALUE!</v>
      </c>
      <c r="G5" s="111">
        <f t="shared" si="1"/>
        <v>12</v>
      </c>
      <c r="H5" s="41">
        <f t="shared" si="2"/>
        <v>0</v>
      </c>
      <c r="I5" s="41">
        <f t="shared" si="3"/>
        <v>0</v>
      </c>
      <c r="J5" s="41">
        <f t="shared" si="4"/>
        <v>0</v>
      </c>
      <c r="K5" s="41">
        <f t="shared" si="5"/>
        <v>0</v>
      </c>
      <c r="L5" s="41">
        <f t="shared" si="6"/>
        <v>0</v>
      </c>
      <c r="M5" s="41">
        <f t="shared" si="7"/>
        <v>0</v>
      </c>
      <c r="N5" s="41">
        <f t="shared" si="8"/>
        <v>0</v>
      </c>
      <c r="O5" s="41">
        <f t="shared" si="9"/>
        <v>0</v>
      </c>
      <c r="P5" s="41">
        <f t="shared" si="10"/>
        <v>0</v>
      </c>
      <c r="Q5" s="41">
        <f t="shared" si="11"/>
        <v>0</v>
      </c>
      <c r="R5" s="41">
        <f t="shared" si="12"/>
        <v>0</v>
      </c>
      <c r="S5" s="22"/>
      <c r="T5" s="22"/>
      <c r="U5" s="22"/>
      <c r="V5" s="22"/>
      <c r="W5" s="22"/>
      <c r="X5" s="22"/>
      <c r="Y5" s="22"/>
    </row>
    <row r="6" spans="1:25" s="21" customFormat="1" ht="21" customHeight="1">
      <c r="A6" s="27" t="str">
        <f>'100Wurf'!BI7</f>
        <v/>
      </c>
      <c r="B6" s="28">
        <f>SUM(H6:R6)</f>
        <v>0</v>
      </c>
      <c r="C6" s="214">
        <f>T3</f>
        <v>0</v>
      </c>
      <c r="D6" s="45"/>
      <c r="F6" s="112" t="e">
        <f t="shared" si="0"/>
        <v>#VALUE!</v>
      </c>
      <c r="G6" s="111">
        <f t="shared" si="1"/>
        <v>12</v>
      </c>
      <c r="H6" s="41">
        <f t="shared" si="2"/>
        <v>0</v>
      </c>
      <c r="I6" s="41">
        <f t="shared" si="3"/>
        <v>0</v>
      </c>
      <c r="J6" s="41">
        <f t="shared" si="4"/>
        <v>0</v>
      </c>
      <c r="K6" s="41">
        <f t="shared" si="5"/>
        <v>0</v>
      </c>
      <c r="L6" s="41">
        <f t="shared" si="6"/>
        <v>0</v>
      </c>
      <c r="M6" s="41">
        <f t="shared" si="7"/>
        <v>0</v>
      </c>
      <c r="N6" s="41">
        <f t="shared" si="8"/>
        <v>0</v>
      </c>
      <c r="O6" s="41">
        <f t="shared" si="9"/>
        <v>0</v>
      </c>
      <c r="P6" s="41">
        <f t="shared" si="10"/>
        <v>0</v>
      </c>
      <c r="Q6" s="41">
        <f t="shared" si="11"/>
        <v>0</v>
      </c>
      <c r="R6" s="41">
        <f t="shared" si="12"/>
        <v>0</v>
      </c>
      <c r="S6" s="22"/>
      <c r="T6" s="22"/>
      <c r="U6" s="22"/>
      <c r="V6" s="22"/>
      <c r="W6" s="22"/>
      <c r="X6" s="22"/>
      <c r="Y6" s="22"/>
    </row>
    <row r="7" spans="1:25" s="21" customFormat="1" ht="21" customHeight="1">
      <c r="A7" s="29" t="str">
        <f>'100Wurf'!BI8</f>
        <v/>
      </c>
      <c r="B7" s="24">
        <f>SUM(H7:R7)</f>
        <v>0</v>
      </c>
      <c r="C7" s="215"/>
      <c r="D7" s="45"/>
      <c r="F7" s="112" t="e">
        <f t="shared" si="0"/>
        <v>#VALUE!</v>
      </c>
      <c r="G7" s="111">
        <f t="shared" si="1"/>
        <v>12</v>
      </c>
      <c r="H7" s="41">
        <f t="shared" si="2"/>
        <v>0</v>
      </c>
      <c r="I7" s="41">
        <f t="shared" si="3"/>
        <v>0</v>
      </c>
      <c r="J7" s="41">
        <f t="shared" si="4"/>
        <v>0</v>
      </c>
      <c r="K7" s="41">
        <f t="shared" si="5"/>
        <v>0</v>
      </c>
      <c r="L7" s="41">
        <f t="shared" si="6"/>
        <v>0</v>
      </c>
      <c r="M7" s="41">
        <f t="shared" si="7"/>
        <v>0</v>
      </c>
      <c r="N7" s="41">
        <f t="shared" si="8"/>
        <v>0</v>
      </c>
      <c r="O7" s="41">
        <f t="shared" si="9"/>
        <v>0</v>
      </c>
      <c r="P7" s="41">
        <f t="shared" si="10"/>
        <v>0</v>
      </c>
      <c r="Q7" s="41">
        <f t="shared" si="11"/>
        <v>0</v>
      </c>
      <c r="R7" s="41">
        <f t="shared" si="12"/>
        <v>0</v>
      </c>
      <c r="S7" s="22"/>
      <c r="T7" s="22"/>
      <c r="U7" s="22"/>
      <c r="V7" s="22"/>
      <c r="W7" s="22"/>
      <c r="X7" s="22"/>
      <c r="Y7" s="22"/>
    </row>
    <row r="8" spans="1:25" s="21" customFormat="1" ht="21" customHeight="1" thickBot="1">
      <c r="A8" s="29" t="str">
        <f>'100Wurf'!BI9</f>
        <v/>
      </c>
      <c r="B8" s="24">
        <f t="shared" ref="B8:B13" si="14">SUM(H8:R8)</f>
        <v>0</v>
      </c>
      <c r="C8" s="215"/>
      <c r="D8" s="45"/>
      <c r="F8" s="112" t="e">
        <f t="shared" si="0"/>
        <v>#VALUE!</v>
      </c>
      <c r="G8" s="111">
        <f t="shared" si="1"/>
        <v>12</v>
      </c>
      <c r="H8" s="41">
        <f t="shared" si="2"/>
        <v>0</v>
      </c>
      <c r="I8" s="41">
        <f t="shared" si="3"/>
        <v>0</v>
      </c>
      <c r="J8" s="41">
        <f t="shared" si="4"/>
        <v>0</v>
      </c>
      <c r="K8" s="41">
        <f t="shared" si="5"/>
        <v>0</v>
      </c>
      <c r="L8" s="41">
        <f t="shared" si="6"/>
        <v>0</v>
      </c>
      <c r="M8" s="41">
        <f t="shared" si="7"/>
        <v>0</v>
      </c>
      <c r="N8" s="41">
        <f t="shared" si="8"/>
        <v>0</v>
      </c>
      <c r="O8" s="41">
        <f t="shared" si="9"/>
        <v>0</v>
      </c>
      <c r="P8" s="41">
        <f t="shared" si="10"/>
        <v>0</v>
      </c>
      <c r="Q8" s="41">
        <f t="shared" si="11"/>
        <v>0</v>
      </c>
      <c r="R8" s="41">
        <f t="shared" si="12"/>
        <v>0</v>
      </c>
      <c r="S8" s="22"/>
      <c r="T8" s="22"/>
      <c r="U8" s="22"/>
      <c r="V8" s="22"/>
      <c r="W8" s="22"/>
      <c r="X8" s="22"/>
      <c r="Y8" s="22"/>
    </row>
    <row r="9" spans="1:25" s="21" customFormat="1" ht="21" customHeight="1" thickBot="1">
      <c r="A9" s="105" t="str">
        <f>'100Wurf'!BI10</f>
        <v/>
      </c>
      <c r="B9" s="26">
        <f t="shared" si="14"/>
        <v>0</v>
      </c>
      <c r="C9" s="215"/>
      <c r="D9" s="44">
        <f>SUM(A6:A9)</f>
        <v>0</v>
      </c>
      <c r="F9" s="112" t="e">
        <f t="shared" si="0"/>
        <v>#VALUE!</v>
      </c>
      <c r="G9" s="111">
        <f t="shared" si="1"/>
        <v>12</v>
      </c>
      <c r="H9" s="41">
        <f t="shared" si="2"/>
        <v>0</v>
      </c>
      <c r="I9" s="41">
        <f t="shared" si="3"/>
        <v>0</v>
      </c>
      <c r="J9" s="41">
        <f t="shared" si="4"/>
        <v>0</v>
      </c>
      <c r="K9" s="41">
        <f t="shared" si="5"/>
        <v>0</v>
      </c>
      <c r="L9" s="41">
        <f t="shared" si="6"/>
        <v>0</v>
      </c>
      <c r="M9" s="41">
        <f t="shared" si="7"/>
        <v>0</v>
      </c>
      <c r="N9" s="41">
        <f t="shared" si="8"/>
        <v>0</v>
      </c>
      <c r="O9" s="41">
        <f t="shared" si="9"/>
        <v>0</v>
      </c>
      <c r="P9" s="41">
        <f t="shared" si="10"/>
        <v>0</v>
      </c>
      <c r="Q9" s="41">
        <f t="shared" si="11"/>
        <v>0</v>
      </c>
      <c r="R9" s="41">
        <f t="shared" si="12"/>
        <v>0</v>
      </c>
      <c r="S9" s="22"/>
      <c r="T9" s="22"/>
      <c r="U9" s="22"/>
      <c r="V9" s="22"/>
      <c r="W9" s="22"/>
      <c r="X9" s="22"/>
      <c r="Y9" s="22"/>
    </row>
    <row r="10" spans="1:25" ht="21" customHeight="1">
      <c r="A10" s="107" t="str">
        <f>'100Wurf'!Y17</f>
        <v/>
      </c>
      <c r="B10" s="106">
        <f t="shared" si="14"/>
        <v>0</v>
      </c>
      <c r="C10" s="217">
        <f>T4</f>
        <v>0</v>
      </c>
      <c r="F10" s="112" t="e">
        <f t="shared" si="0"/>
        <v>#VALUE!</v>
      </c>
      <c r="G10" s="111">
        <f t="shared" si="1"/>
        <v>12</v>
      </c>
      <c r="H10" s="41">
        <f t="shared" si="2"/>
        <v>0</v>
      </c>
      <c r="I10" s="41">
        <f t="shared" si="3"/>
        <v>0</v>
      </c>
      <c r="J10" s="41">
        <f t="shared" si="4"/>
        <v>0</v>
      </c>
      <c r="K10" s="41">
        <f t="shared" si="5"/>
        <v>0</v>
      </c>
      <c r="L10" s="41">
        <f t="shared" si="6"/>
        <v>0</v>
      </c>
      <c r="M10" s="41">
        <f t="shared" si="7"/>
        <v>0</v>
      </c>
      <c r="N10" s="41">
        <f t="shared" si="8"/>
        <v>0</v>
      </c>
      <c r="O10" s="41">
        <f t="shared" si="9"/>
        <v>0</v>
      </c>
      <c r="P10" s="41">
        <f t="shared" si="10"/>
        <v>0</v>
      </c>
      <c r="Q10" s="41">
        <f t="shared" si="11"/>
        <v>0</v>
      </c>
      <c r="R10" s="41">
        <f t="shared" si="12"/>
        <v>0</v>
      </c>
    </row>
    <row r="11" spans="1:25" ht="21" customHeight="1">
      <c r="A11" s="108" t="str">
        <f>'100Wurf'!Y18</f>
        <v/>
      </c>
      <c r="B11" s="24">
        <f t="shared" si="14"/>
        <v>0</v>
      </c>
      <c r="C11" s="218"/>
      <c r="F11" s="112" t="e">
        <f t="shared" si="0"/>
        <v>#VALUE!</v>
      </c>
      <c r="G11" s="111">
        <f t="shared" si="1"/>
        <v>12</v>
      </c>
      <c r="H11" s="41">
        <f t="shared" si="2"/>
        <v>0</v>
      </c>
      <c r="I11" s="41">
        <f t="shared" si="3"/>
        <v>0</v>
      </c>
      <c r="J11" s="41">
        <f t="shared" si="4"/>
        <v>0</v>
      </c>
      <c r="K11" s="41">
        <f t="shared" si="5"/>
        <v>0</v>
      </c>
      <c r="L11" s="41">
        <f t="shared" si="6"/>
        <v>0</v>
      </c>
      <c r="M11" s="41">
        <f t="shared" si="7"/>
        <v>0</v>
      </c>
      <c r="N11" s="41">
        <f t="shared" si="8"/>
        <v>0</v>
      </c>
      <c r="O11" s="41">
        <f t="shared" si="9"/>
        <v>0</v>
      </c>
      <c r="P11" s="41">
        <f t="shared" si="10"/>
        <v>0</v>
      </c>
      <c r="Q11" s="41">
        <f t="shared" si="11"/>
        <v>0</v>
      </c>
      <c r="R11" s="41">
        <f t="shared" si="12"/>
        <v>0</v>
      </c>
    </row>
    <row r="12" spans="1:25" ht="21" customHeight="1" thickBot="1">
      <c r="A12" s="109" t="str">
        <f>'100Wurf'!Y19</f>
        <v/>
      </c>
      <c r="B12" s="24">
        <f t="shared" si="14"/>
        <v>0</v>
      </c>
      <c r="C12" s="218"/>
      <c r="F12" s="112" t="e">
        <f t="shared" si="0"/>
        <v>#VALUE!</v>
      </c>
      <c r="G12" s="111">
        <f t="shared" si="1"/>
        <v>12</v>
      </c>
      <c r="H12" s="41">
        <f t="shared" si="2"/>
        <v>0</v>
      </c>
      <c r="I12" s="41">
        <f t="shared" si="3"/>
        <v>0</v>
      </c>
      <c r="J12" s="41">
        <f t="shared" si="4"/>
        <v>0</v>
      </c>
      <c r="K12" s="41">
        <f t="shared" si="5"/>
        <v>0</v>
      </c>
      <c r="L12" s="41">
        <f t="shared" si="6"/>
        <v>0</v>
      </c>
      <c r="M12" s="41">
        <f t="shared" si="7"/>
        <v>0</v>
      </c>
      <c r="N12" s="41">
        <f t="shared" si="8"/>
        <v>0</v>
      </c>
      <c r="O12" s="41">
        <f t="shared" si="9"/>
        <v>0</v>
      </c>
      <c r="P12" s="41">
        <f t="shared" si="10"/>
        <v>0</v>
      </c>
      <c r="Q12" s="41">
        <f t="shared" si="11"/>
        <v>0</v>
      </c>
      <c r="R12" s="41">
        <f t="shared" si="12"/>
        <v>0</v>
      </c>
    </row>
    <row r="13" spans="1:25" ht="21" customHeight="1" thickBot="1">
      <c r="A13" s="120" t="str">
        <f>'100Wurf'!Y20</f>
        <v/>
      </c>
      <c r="B13" s="26">
        <f t="shared" si="14"/>
        <v>0</v>
      </c>
      <c r="C13" s="219"/>
      <c r="D13" s="110">
        <f>SUM(A10:A13)</f>
        <v>0</v>
      </c>
      <c r="F13" s="112" t="e">
        <f t="shared" si="0"/>
        <v>#VALUE!</v>
      </c>
      <c r="G13" s="111">
        <f t="shared" si="1"/>
        <v>12</v>
      </c>
      <c r="H13" s="41">
        <f t="shared" si="2"/>
        <v>0</v>
      </c>
      <c r="I13" s="41">
        <f t="shared" si="3"/>
        <v>0</v>
      </c>
      <c r="J13" s="41">
        <f t="shared" si="4"/>
        <v>0</v>
      </c>
      <c r="K13" s="41">
        <f t="shared" si="5"/>
        <v>0</v>
      </c>
      <c r="L13" s="41">
        <f t="shared" si="6"/>
        <v>0</v>
      </c>
      <c r="M13" s="41">
        <f t="shared" si="7"/>
        <v>0</v>
      </c>
      <c r="N13" s="41">
        <f t="shared" si="8"/>
        <v>0</v>
      </c>
      <c r="O13" s="41">
        <f t="shared" si="9"/>
        <v>0</v>
      </c>
      <c r="P13" s="41">
        <f t="shared" si="10"/>
        <v>0</v>
      </c>
      <c r="Q13" s="41">
        <f t="shared" si="11"/>
        <v>0</v>
      </c>
      <c r="R13" s="41">
        <f t="shared" si="12"/>
        <v>0</v>
      </c>
    </row>
    <row r="16" spans="1:25">
      <c r="A16" s="121">
        <v>1</v>
      </c>
      <c r="B16" s="122">
        <f>D5</f>
        <v>0</v>
      </c>
      <c r="C16" s="117">
        <f>SUM(H16:J16)</f>
        <v>2</v>
      </c>
      <c r="D16" s="113"/>
      <c r="F16" s="119">
        <f>RANK($B16,$B$16:$B$18,1)</f>
        <v>1</v>
      </c>
      <c r="G16" s="118">
        <f>COUNTIF($F$16:$F$18,$F16)</f>
        <v>3</v>
      </c>
      <c r="H16" s="117">
        <f>IF(G16=1,F16,0)</f>
        <v>0</v>
      </c>
      <c r="I16" s="117">
        <f>IF(G16=2,F16+0.5,0)</f>
        <v>0</v>
      </c>
      <c r="J16" s="117">
        <f>IF(G16=3,F16+1,0)</f>
        <v>2</v>
      </c>
      <c r="K16" s="123"/>
      <c r="L16" s="115"/>
      <c r="M16" s="115"/>
      <c r="N16" s="116"/>
    </row>
    <row r="17" spans="1:14">
      <c r="A17" s="121">
        <v>2</v>
      </c>
      <c r="B17" s="122">
        <f>D9</f>
        <v>0</v>
      </c>
      <c r="C17" s="117">
        <f>SUM(H17:J17)</f>
        <v>2</v>
      </c>
      <c r="D17" s="113"/>
      <c r="F17" s="119">
        <f t="shared" ref="F17:F18" si="15">RANK($B17,$B$16:$B$18,1)</f>
        <v>1</v>
      </c>
      <c r="G17" s="118">
        <f t="shared" ref="G17:G18" si="16">COUNTIF($F$16:$F$18,$F17)</f>
        <v>3</v>
      </c>
      <c r="H17" s="117">
        <f t="shared" ref="H17:H18" si="17">IF(G17=1,F17,0)</f>
        <v>0</v>
      </c>
      <c r="I17" s="117">
        <f t="shared" ref="I17:I18" si="18">IF(G17=2,F17+0.5,0)</f>
        <v>0</v>
      </c>
      <c r="J17" s="117">
        <f t="shared" ref="J17:J18" si="19">IF(G17=3,F17+1,0)</f>
        <v>2</v>
      </c>
      <c r="K17" s="123"/>
      <c r="L17" s="115"/>
      <c r="M17" s="115"/>
      <c r="N17" s="116"/>
    </row>
    <row r="18" spans="1:14">
      <c r="A18" s="121">
        <v>3</v>
      </c>
      <c r="B18" s="122">
        <f>D13</f>
        <v>0</v>
      </c>
      <c r="C18" s="117">
        <f>SUM(H18:J18)</f>
        <v>2</v>
      </c>
      <c r="D18" s="113"/>
      <c r="F18" s="119">
        <f t="shared" si="15"/>
        <v>1</v>
      </c>
      <c r="G18" s="118">
        <f t="shared" si="16"/>
        <v>3</v>
      </c>
      <c r="H18" s="117">
        <f t="shared" si="17"/>
        <v>0</v>
      </c>
      <c r="I18" s="117">
        <f t="shared" si="18"/>
        <v>0</v>
      </c>
      <c r="J18" s="117">
        <f t="shared" si="19"/>
        <v>2</v>
      </c>
      <c r="K18" s="123"/>
      <c r="L18" s="115"/>
      <c r="M18" s="115"/>
      <c r="N18" s="116"/>
    </row>
    <row r="19" spans="1:14">
      <c r="K19" s="116"/>
    </row>
    <row r="20" spans="1:14">
      <c r="K20" s="116"/>
    </row>
    <row r="21" spans="1:14">
      <c r="K21" s="116"/>
    </row>
    <row r="22" spans="1:14">
      <c r="K22" s="116"/>
    </row>
    <row r="23" spans="1:14">
      <c r="K23" s="116"/>
    </row>
  </sheetData>
  <sheetProtection password="DC27" sheet="1" objects="1" scenarios="1" selectLockedCells="1"/>
  <mergeCells count="4">
    <mergeCell ref="C2:C5"/>
    <mergeCell ref="C6:C9"/>
    <mergeCell ref="C10:C13"/>
    <mergeCell ref="F1:R1"/>
  </mergeCell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100Wurf</vt:lpstr>
      <vt:lpstr>Ersatz</vt:lpstr>
      <vt:lpstr>Pz-Berechnung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2017-09-01T00:32:37Z</dcterms:modified>
</cp:coreProperties>
</file>